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7680" activeTab="0"/>
  </bookViews>
  <sheets>
    <sheet name="COMPREHENSIVE INCOME" sheetId="1" r:id="rId1"/>
    <sheet name="FINANCE POSITION" sheetId="2" r:id="rId2"/>
    <sheet name="EQUITY" sheetId="3" r:id="rId3"/>
    <sheet name="CASHFLOW" sheetId="4" r:id="rId4"/>
    <sheet name="PART A" sheetId="5" r:id="rId5"/>
    <sheet name="PART B" sheetId="6" r:id="rId6"/>
  </sheets>
  <definedNames/>
  <calcPr fullCalcOnLoad="1"/>
</workbook>
</file>

<file path=xl/sharedStrings.xml><?xml version="1.0" encoding="utf-8"?>
<sst xmlns="http://schemas.openxmlformats.org/spreadsheetml/2006/main" count="400" uniqueCount="271">
  <si>
    <t>Perak Corporation Berhad</t>
  </si>
  <si>
    <t>(Company no. 210915-U)</t>
  </si>
  <si>
    <t>Condensed Consolidated Statement of Comprehensive Income</t>
  </si>
  <si>
    <t>For the Six-Month Period Ended 30 June 2011</t>
  </si>
  <si>
    <t>(The figures have not been audited)</t>
  </si>
  <si>
    <t>INDIVIDUAL PERIOD</t>
  </si>
  <si>
    <t>CUMULATIVE PERIOD</t>
  </si>
  <si>
    <t>CURRENT</t>
  </si>
  <si>
    <t>PRECEDING</t>
  </si>
  <si>
    <t>YEAR</t>
  </si>
  <si>
    <t>QUARTER</t>
  </si>
  <si>
    <t xml:space="preserve">CORRESPONDING </t>
  </si>
  <si>
    <t>TO DATE</t>
  </si>
  <si>
    <t>PERIOD</t>
  </si>
  <si>
    <t>30/06/2011</t>
  </si>
  <si>
    <t>30/06/2010</t>
  </si>
  <si>
    <t>Note</t>
  </si>
  <si>
    <t>RM '000</t>
  </si>
  <si>
    <t>RM’000</t>
  </si>
  <si>
    <t>Revenue</t>
  </si>
  <si>
    <t>A4</t>
  </si>
  <si>
    <t>Cost of sales</t>
  </si>
  <si>
    <t>Gross profit</t>
  </si>
  <si>
    <t>Other operating income</t>
  </si>
  <si>
    <t>Operating expenses</t>
  </si>
  <si>
    <t>Finance costs</t>
  </si>
  <si>
    <t>Share of results of associate</t>
  </si>
  <si>
    <t>Profit before taxation</t>
  </si>
  <si>
    <t>Taxation</t>
  </si>
  <si>
    <t>B5</t>
  </si>
  <si>
    <t xml:space="preserve">Profit for the period </t>
  </si>
  <si>
    <t>Other comprehensive income</t>
  </si>
  <si>
    <t xml:space="preserve">Loss on available-for sale </t>
  </si>
  <si>
    <t>financial assets</t>
  </si>
  <si>
    <t>-Loss on fair value changes</t>
  </si>
  <si>
    <t>Total comprehensive income</t>
  </si>
  <si>
    <t xml:space="preserve"> </t>
  </si>
  <si>
    <t>for the period</t>
  </si>
  <si>
    <t>Profit attributable to:</t>
  </si>
  <si>
    <t>Owners of the parent</t>
  </si>
  <si>
    <t>Minority interests</t>
  </si>
  <si>
    <t>attributable to:</t>
  </si>
  <si>
    <t>Earnings per share attributable</t>
  </si>
  <si>
    <t>to equity holders of the parent:</t>
  </si>
  <si>
    <t>Basic, for profit for the period (sen)</t>
  </si>
  <si>
    <t>Condensed Consolidated Statement of Financial Position</t>
  </si>
  <si>
    <t>As at 30 June 2011</t>
  </si>
  <si>
    <t>As at</t>
  </si>
  <si>
    <t>RM'000</t>
  </si>
  <si>
    <t>NON-CURRENT ASSETS</t>
  </si>
  <si>
    <t>Property, plant and equipment</t>
  </si>
  <si>
    <t>A10</t>
  </si>
  <si>
    <t>Port facilities</t>
  </si>
  <si>
    <t>Land held for property development</t>
  </si>
  <si>
    <t>Investment in associate</t>
  </si>
  <si>
    <t>A11</t>
  </si>
  <si>
    <t>Other investments</t>
  </si>
  <si>
    <t>Intangible assets</t>
  </si>
  <si>
    <t>CURRENT ASSETS</t>
  </si>
  <si>
    <t>Property development costs</t>
  </si>
  <si>
    <t>Inventories</t>
  </si>
  <si>
    <t>Trade receivables</t>
  </si>
  <si>
    <t>Other receivables</t>
  </si>
  <si>
    <t>Cash and bank balances</t>
  </si>
  <si>
    <t>TOTAL ASSETS</t>
  </si>
  <si>
    <t>EQUITY AND LIABILITIES</t>
  </si>
  <si>
    <t xml:space="preserve">Equity attributable to equity </t>
  </si>
  <si>
    <t>holders of the Company</t>
  </si>
  <si>
    <t>Share capital</t>
  </si>
  <si>
    <t>Share premium</t>
  </si>
  <si>
    <t>Fair value adjustment reserve</t>
  </si>
  <si>
    <t>Retained earnings</t>
  </si>
  <si>
    <t>Total equity</t>
  </si>
  <si>
    <t>Non-current liabilities</t>
  </si>
  <si>
    <t>Borrowings</t>
  </si>
  <si>
    <t>B9</t>
  </si>
  <si>
    <t>Retirement benefits</t>
  </si>
  <si>
    <t>Deferred tax liabilities</t>
  </si>
  <si>
    <t>Current liabilities</t>
  </si>
  <si>
    <t>Retrenchment benefits</t>
  </si>
  <si>
    <t>Trade payables</t>
  </si>
  <si>
    <t>Other payables</t>
  </si>
  <si>
    <t>Tax payable</t>
  </si>
  <si>
    <t>Total liabilities</t>
  </si>
  <si>
    <t>TOTAL EQUITIES AND LIABILITIES</t>
  </si>
  <si>
    <t>Condensed Consolidated Statement of Changes in Equity</t>
  </si>
  <si>
    <t>Non-</t>
  </si>
  <si>
    <t>Non-distributable</t>
  </si>
  <si>
    <t>Distributable</t>
  </si>
  <si>
    <t xml:space="preserve"> Distributable</t>
  </si>
  <si>
    <t xml:space="preserve">Equity </t>
  </si>
  <si>
    <t xml:space="preserve">Share </t>
  </si>
  <si>
    <t xml:space="preserve">Retained </t>
  </si>
  <si>
    <t xml:space="preserve">Fair value </t>
  </si>
  <si>
    <t xml:space="preserve">Minority </t>
  </si>
  <si>
    <t>total</t>
  </si>
  <si>
    <t>Capital</t>
  </si>
  <si>
    <t>Premium</t>
  </si>
  <si>
    <t>Earnings</t>
  </si>
  <si>
    <t>Adjustment</t>
  </si>
  <si>
    <t>Interests</t>
  </si>
  <si>
    <t>At 1 January 2011</t>
  </si>
  <si>
    <t>Transactions with owners</t>
  </si>
  <si>
    <t xml:space="preserve">Dividend </t>
  </si>
  <si>
    <t>to a minority shareholder</t>
  </si>
  <si>
    <t>Total transactions with owners</t>
  </si>
  <si>
    <t>At 30 June 2011</t>
  </si>
  <si>
    <t>6 months ended 30 June 2010</t>
  </si>
  <si>
    <t>At 1 January 2010</t>
  </si>
  <si>
    <t>Dividend</t>
  </si>
  <si>
    <t>Acquisition of minority shares</t>
  </si>
  <si>
    <t>At 30 June 2010</t>
  </si>
  <si>
    <t>Condensed Consolidated Statement of Cash Flow</t>
  </si>
  <si>
    <t>6 months ended</t>
  </si>
  <si>
    <t>CASH FLOWS FROM OPERATING ACTIVITIES</t>
  </si>
  <si>
    <t xml:space="preserve">Profit before taxation </t>
  </si>
  <si>
    <t>Adjustments for :</t>
  </si>
  <si>
    <t>Non cash items</t>
  </si>
  <si>
    <t>Non operating items (which are investing/financing)</t>
  </si>
  <si>
    <t xml:space="preserve">Operating cash flows before changes in working capital </t>
  </si>
  <si>
    <t>Changes in working capital :</t>
  </si>
  <si>
    <t>Increase in current assets</t>
  </si>
  <si>
    <t>(Decrease)/Increase in current liabilities</t>
  </si>
  <si>
    <t>Cash generated from operations</t>
  </si>
  <si>
    <t>Other operating expenses paid</t>
  </si>
  <si>
    <t>CASH FLOWS FROM INVESTING ACTIVITIES</t>
  </si>
  <si>
    <t>Interest received</t>
  </si>
  <si>
    <t>Purchase of property, plant &amp; equipment</t>
  </si>
  <si>
    <t>Purchase of port facilities</t>
  </si>
  <si>
    <t>Proceeds from maturity of other investments</t>
  </si>
  <si>
    <t>Other investing activities</t>
  </si>
  <si>
    <t>Net cash flows (used in)/generated from investing activities</t>
  </si>
  <si>
    <t>CASH FLOWS FROM FINANCING ACTIVITIES</t>
  </si>
  <si>
    <t>Interest paid</t>
  </si>
  <si>
    <t>Dividend paid</t>
  </si>
  <si>
    <t>Net decrease in short term borrowings</t>
  </si>
  <si>
    <t>Other financing activities</t>
  </si>
  <si>
    <t>NET INCREASE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</si>
  <si>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</si>
  <si>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</si>
  <si>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</si>
  <si>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</si>
  <si>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</si>
  <si>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(Incorporated in Malaysia)</t>
  </si>
  <si>
    <t>A1</t>
  </si>
  <si>
    <t>Basis of Preparation</t>
  </si>
  <si>
    <t>A2</t>
  </si>
  <si>
    <t>Changes in Accounting Policies</t>
  </si>
  <si>
    <t>A3</t>
  </si>
  <si>
    <t>Auditors’ Report on Preceding Annual Financial Statements</t>
  </si>
  <si>
    <t>Segmental Information</t>
  </si>
  <si>
    <t>3 months ended</t>
  </si>
  <si>
    <t>30/06/11</t>
  </si>
  <si>
    <t>30/06/10</t>
  </si>
  <si>
    <t>Segment Revenue</t>
  </si>
  <si>
    <t>Revenue from continuing operations:</t>
  </si>
  <si>
    <t>Infrastructure</t>
  </si>
  <si>
    <t>Township development</t>
  </si>
  <si>
    <t>Management services and others</t>
  </si>
  <si>
    <t>Total revenue</t>
  </si>
  <si>
    <t>Eliminations</t>
  </si>
  <si>
    <t>Segment Results</t>
  </si>
  <si>
    <t>Results from continuing operations:</t>
  </si>
  <si>
    <t>Results of associates</t>
  </si>
  <si>
    <t>A5</t>
  </si>
  <si>
    <t xml:space="preserve"> Unusual Items due to their Nature, Size or Incidence</t>
  </si>
  <si>
    <t>A6</t>
  </si>
  <si>
    <t xml:space="preserve"> Changes in Estimates</t>
  </si>
  <si>
    <t>A7</t>
  </si>
  <si>
    <t>Comments about Seasonal or Cyclical Factors</t>
  </si>
  <si>
    <t>A8</t>
  </si>
  <si>
    <t>Dividends Paid</t>
  </si>
  <si>
    <t>A9</t>
  </si>
  <si>
    <t>Carrying Amount of Revalued Assets</t>
  </si>
  <si>
    <t>Debt and Equity Securities</t>
  </si>
  <si>
    <t>Changes in Composition of the Group</t>
  </si>
  <si>
    <t>A12</t>
  </si>
  <si>
    <t>Capital Commitments</t>
  </si>
  <si>
    <t xml:space="preserve">As at </t>
  </si>
  <si>
    <t>31/12/10</t>
  </si>
  <si>
    <t>i)</t>
  </si>
  <si>
    <t>Authorised but not contracted for</t>
  </si>
  <si>
    <t>ii)</t>
  </si>
  <si>
    <t>Contracted but not provided for</t>
  </si>
  <si>
    <t>A13</t>
  </si>
  <si>
    <t>Changes in Contingent Liabilities and Contingent Assets</t>
  </si>
  <si>
    <t>A14</t>
  </si>
  <si>
    <t>Subsequent Events</t>
  </si>
  <si>
    <t>A15</t>
  </si>
  <si>
    <t>Derivatives</t>
  </si>
  <si>
    <t>a)</t>
  </si>
  <si>
    <t>b)</t>
  </si>
  <si>
    <t>A16</t>
  </si>
  <si>
    <t>Gain/Losses arising from Fair Value changes of Financial Liabilities</t>
  </si>
  <si>
    <t>PERAK CORPORATION BERHAD</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</si>
  <si>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</si>
  <si>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</si>
  <si>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</si>
  <si>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</si>
  <si>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</si>
  <si>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</si>
  <si>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</si>
  <si>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</si>
  <si>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</si>
  <si>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</si>
  <si>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6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</si>
  <si>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</si>
  <si>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</si>
  <si>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</si>
  <si>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</si>
  <si>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</si>
  <si>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</si>
  <si>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</si>
  <si>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period were as follows: </t>
  </si>
  <si>
    <t>Balance at the beginning of the period</t>
  </si>
  <si>
    <t>Purchase of quoted unit trusts</t>
  </si>
  <si>
    <t>Purchase of quoted shares</t>
  </si>
  <si>
    <t>Maturity of other investments</t>
  </si>
  <si>
    <t>Uplift of quoted unit trusts</t>
  </si>
  <si>
    <t>Fair value changes</t>
  </si>
  <si>
    <t>Balance as at the end of the period, at fair value</t>
  </si>
  <si>
    <t>B8</t>
  </si>
  <si>
    <t>Corporate Proposals</t>
  </si>
  <si>
    <t>There are no corporate proposals announced and not completed as at the date of this announcement.</t>
  </si>
  <si>
    <t>(a)</t>
  </si>
  <si>
    <t>Short term borrowings</t>
  </si>
  <si>
    <t>Secured :</t>
  </si>
  <si>
    <t>Hire purchase and lease</t>
  </si>
  <si>
    <t>Margin loan for share financing</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</si>
  <si>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</si>
  <si>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</si>
  <si>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</si>
  <si>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</si>
  <si>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</si>
  <si>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</si>
  <si>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</si>
  <si>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</si>
  <si>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</si>
  <si>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</si>
  <si>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</si>
  <si>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</si>
  <si>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</si>
  <si>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Realised and unrealised profit/losses</t>
  </si>
  <si>
    <t>Current financial period/year:</t>
  </si>
  <si>
    <t>Total retained profit of the Company and its subsidiaries</t>
  </si>
  <si>
    <t>-realised</t>
  </si>
  <si>
    <t>-unrealised</t>
  </si>
  <si>
    <t>Total share of retained loss from associate</t>
  </si>
  <si>
    <t>Consolidation adjustments</t>
  </si>
  <si>
    <t>Total Group retained profits for the current financial period/year</t>
  </si>
  <si>
    <t>B13</t>
  </si>
  <si>
    <t>Dividend Payable</t>
  </si>
  <si>
    <t>B14</t>
  </si>
  <si>
    <t>Earnings Per Share</t>
  </si>
  <si>
    <t xml:space="preserve">Profit for the period attributable </t>
  </si>
  <si>
    <t xml:space="preserve">    to ordinary equity holders of the parent (RM'000)</t>
  </si>
  <si>
    <t>Weighted average number of</t>
  </si>
  <si>
    <t xml:space="preserve">    ordinary shares in issue ('000)</t>
  </si>
  <si>
    <t>Basic earnings per share (sen) for:</t>
  </si>
  <si>
    <t>Authorisation for Issue</t>
  </si>
  <si>
    <t>By Order of the Board</t>
  </si>
  <si>
    <t>Cheai Weng Hoong</t>
  </si>
  <si>
    <t>Company Secretary</t>
  </si>
  <si>
    <t>Ipoh</t>
  </si>
  <si>
    <t>Date: 24 August 2011</t>
  </si>
  <si>
    <t>Net cash flows (used in)/generated from operating activities</t>
  </si>
  <si>
    <t>Net cash flows generated from/(used in) financing activities</t>
  </si>
  <si>
    <t>31/12/2010</t>
  </si>
  <si>
    <t xml:space="preserve">      |–          Attributable to Equity Holders of the Parent              –|</t>
  </si>
  <si>
    <t>B15</t>
  </si>
  <si>
    <t xml:space="preserve">Dividend payable by a subsidiary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</si>
</sst>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0.0"/>
    <numFmt numFmtId="168" formatCode="_(* #,##0.00_);_(* \(#,##0.00\);_(* &quot;-&quot;_);_(@_)"/>
    <numFmt numFmtId="169" formatCode="_(* #,##0.0_);_(* \(#,##0.0\);_(* &quot;-&quot;??_);_(@_)"/>
    <numFmt numFmtId="170" formatCode="_-* #,##0.00_-;\-* #,##0.00_-;_-* &quot;-&quot;??_-;_-@_-"/>
  </numFmts>
  <fonts count="3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Trebuchet MS"/>
      <family val="2"/>
    </font>
    <font>
      <sz val="12"/>
      <name val="Trebuchet MS"/>
      <family val="2"/>
    </font>
    <font>
      <b/>
      <sz val="10"/>
      <name val="Trebuchet MS"/>
      <family val="2"/>
    </font>
    <font>
      <b/>
      <sz val="11"/>
      <name val="Trebuchet MS"/>
      <family val="2"/>
    </font>
    <font>
      <sz val="11"/>
      <name val="Trebuchet MS"/>
      <family val="2"/>
    </font>
    <font>
      <sz val="10"/>
      <name val="Trebuchet MS"/>
      <family val="2"/>
    </font>
    <font>
      <u val="single"/>
      <sz val="11"/>
      <name val="Trebuchet MS"/>
      <family val="2"/>
    </font>
    <font>
      <b/>
      <sz val="10"/>
      <name val="Arial"/>
      <family val="2"/>
    </font>
    <font>
      <strike/>
      <sz val="10"/>
      <name val="Arial"/>
      <family val="2"/>
    </font>
    <font>
      <u val="single"/>
      <sz val="10"/>
      <name val="Arial"/>
      <family val="2"/>
    </font>
    <font>
      <sz val="11"/>
      <color indexed="8"/>
      <name val="Arial"/>
      <family val="0"/>
    </font>
    <font>
      <sz val="10"/>
      <color indexed="8"/>
      <name val="Arial"/>
      <family val="0"/>
    </font>
    <font>
      <b/>
      <sz val="10"/>
      <color indexed="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mediu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7" fillId="0" borderId="0">
      <alignment/>
      <protection/>
    </xf>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36">
    <xf numFmtId="0" fontId="0" fillId="0" borderId="0" xfId="0" applyAlignment="1">
      <alignment/>
    </xf>
    <xf numFmtId="0" fontId="18" fillId="0" borderId="0" xfId="46" applyNumberFormat="1" applyFont="1">
      <alignment/>
      <protection/>
    </xf>
    <xf numFmtId="0" fontId="19" fillId="0" borderId="0" xfId="46" applyNumberFormat="1" applyFont="1">
      <alignment/>
      <protection/>
    </xf>
    <xf numFmtId="0" fontId="19" fillId="0" borderId="0" xfId="46" applyNumberFormat="1" applyFont="1" applyAlignment="1">
      <alignment horizontal="center"/>
      <protection/>
    </xf>
    <xf numFmtId="0" fontId="20" fillId="0" borderId="0" xfId="46" applyNumberFormat="1" applyFont="1" applyAlignment="1">
      <alignment horizontal="right"/>
      <protection/>
    </xf>
    <xf numFmtId="0" fontId="18" fillId="0" borderId="0" xfId="46" applyNumberFormat="1" applyFont="1" applyAlignment="1">
      <alignment horizontal="center"/>
      <protection/>
    </xf>
    <xf numFmtId="16" fontId="18" fillId="0" borderId="0" xfId="46" applyNumberFormat="1" applyFont="1" applyAlignment="1">
      <alignment horizontal="center"/>
      <protection/>
    </xf>
    <xf numFmtId="14" fontId="18" fillId="0" borderId="0" xfId="46" applyNumberFormat="1" applyFont="1" applyAlignment="1" quotePrefix="1">
      <alignment horizontal="center"/>
      <protection/>
    </xf>
    <xf numFmtId="165" fontId="19" fillId="0" borderId="0" xfId="42" applyNumberFormat="1" applyFont="1" applyAlignment="1">
      <alignment horizontal="center"/>
    </xf>
    <xf numFmtId="165" fontId="19" fillId="0" borderId="0" xfId="42" applyNumberFormat="1" applyFont="1" applyBorder="1" applyAlignment="1">
      <alignment horizontal="center"/>
    </xf>
    <xf numFmtId="3" fontId="19" fillId="0" borderId="0" xfId="46" applyNumberFormat="1" applyFont="1">
      <alignment/>
      <protection/>
    </xf>
    <xf numFmtId="165" fontId="19" fillId="0" borderId="10" xfId="42" applyNumberFormat="1" applyFont="1" applyBorder="1" applyAlignment="1">
      <alignment horizontal="center"/>
    </xf>
    <xf numFmtId="3" fontId="18" fillId="0" borderId="0" xfId="46" applyNumberFormat="1" applyFont="1">
      <alignment/>
      <protection/>
    </xf>
    <xf numFmtId="165" fontId="19" fillId="0" borderId="0" xfId="42" applyNumberFormat="1" applyFont="1" applyFill="1" applyAlignment="1">
      <alignment horizontal="center"/>
    </xf>
    <xf numFmtId="165" fontId="19" fillId="0" borderId="0" xfId="42" applyNumberFormat="1" applyFont="1" applyFill="1" applyBorder="1" applyAlignment="1">
      <alignment horizontal="center"/>
    </xf>
    <xf numFmtId="165" fontId="19" fillId="0" borderId="10" xfId="42" applyNumberFormat="1" applyFont="1" applyFill="1" applyBorder="1" applyAlignment="1">
      <alignment horizontal="center"/>
    </xf>
    <xf numFmtId="165" fontId="19" fillId="0" borderId="11" xfId="42" applyNumberFormat="1" applyFont="1" applyBorder="1" applyAlignment="1">
      <alignment horizontal="center"/>
    </xf>
    <xf numFmtId="165" fontId="19" fillId="0" borderId="0" xfId="42" applyNumberFormat="1" applyFont="1" applyAlignment="1">
      <alignment/>
    </xf>
    <xf numFmtId="0" fontId="19" fillId="0" borderId="0" xfId="46" applyNumberFormat="1" applyFont="1" quotePrefix="1">
      <alignment/>
      <protection/>
    </xf>
    <xf numFmtId="165" fontId="19" fillId="0" borderId="12" xfId="42" applyNumberFormat="1" applyFont="1" applyBorder="1" applyAlignment="1">
      <alignment horizontal="center"/>
    </xf>
    <xf numFmtId="43" fontId="19" fillId="0" borderId="13" xfId="42" applyNumberFormat="1" applyFont="1" applyBorder="1" applyAlignment="1">
      <alignment horizontal="center"/>
    </xf>
    <xf numFmtId="43" fontId="19" fillId="0" borderId="0" xfId="42" applyNumberFormat="1" applyFont="1" applyBorder="1" applyAlignment="1">
      <alignment horizontal="center"/>
    </xf>
    <xf numFmtId="43" fontId="19" fillId="0" borderId="0" xfId="42" applyNumberFormat="1" applyFont="1" applyAlignment="1">
      <alignment horizontal="center"/>
    </xf>
    <xf numFmtId="166" fontId="19" fillId="0" borderId="0" xfId="46" applyNumberFormat="1" applyFont="1" applyBorder="1" applyAlignment="1">
      <alignment horizontal="center"/>
      <protection/>
    </xf>
    <xf numFmtId="0" fontId="21" fillId="0" borderId="0" xfId="46" applyNumberFormat="1" applyFont="1">
      <alignment/>
      <protection/>
    </xf>
    <xf numFmtId="0" fontId="22" fillId="0" borderId="0" xfId="46" applyNumberFormat="1" applyFont="1">
      <alignment/>
      <protection/>
    </xf>
    <xf numFmtId="0" fontId="22" fillId="0" borderId="0" xfId="46" applyNumberFormat="1" applyFont="1" applyAlignment="1">
      <alignment horizontal="center"/>
      <protection/>
    </xf>
    <xf numFmtId="0" fontId="22" fillId="0" borderId="0" xfId="46" applyNumberFormat="1" applyFont="1" applyAlignment="1">
      <alignment horizontal="right"/>
      <protection/>
    </xf>
    <xf numFmtId="0" fontId="23" fillId="0" borderId="0" xfId="46" applyNumberFormat="1" applyFont="1">
      <alignment/>
      <protection/>
    </xf>
    <xf numFmtId="0" fontId="21" fillId="0" borderId="0" xfId="46" applyNumberFormat="1" applyFont="1" applyAlignment="1">
      <alignment horizontal="right"/>
      <protection/>
    </xf>
    <xf numFmtId="0" fontId="21" fillId="0" borderId="0" xfId="46" applyNumberFormat="1" applyFont="1" applyAlignment="1">
      <alignment horizontal="center"/>
      <protection/>
    </xf>
    <xf numFmtId="14" fontId="21" fillId="0" borderId="0" xfId="46" applyNumberFormat="1" applyFont="1" applyAlignment="1" quotePrefix="1">
      <alignment horizontal="right"/>
      <protection/>
    </xf>
    <xf numFmtId="14" fontId="21" fillId="0" borderId="0" xfId="46" applyNumberFormat="1" applyFont="1" applyAlignment="1">
      <alignment horizontal="right"/>
      <protection/>
    </xf>
    <xf numFmtId="41" fontId="22" fillId="0" borderId="0" xfId="46" applyNumberFormat="1" applyFont="1" applyFill="1">
      <alignment/>
      <protection/>
    </xf>
    <xf numFmtId="41" fontId="22" fillId="0" borderId="0" xfId="46" applyNumberFormat="1" applyFont="1">
      <alignment/>
      <protection/>
    </xf>
    <xf numFmtId="41" fontId="22" fillId="0" borderId="11" xfId="46" applyNumberFormat="1" applyFont="1" applyBorder="1">
      <alignment/>
      <protection/>
    </xf>
    <xf numFmtId="41" fontId="22" fillId="0" borderId="0" xfId="46" applyNumberFormat="1" applyFont="1" applyBorder="1">
      <alignment/>
      <protection/>
    </xf>
    <xf numFmtId="41" fontId="22" fillId="0" borderId="10" xfId="46" applyNumberFormat="1" applyFont="1" applyBorder="1">
      <alignment/>
      <protection/>
    </xf>
    <xf numFmtId="41" fontId="22" fillId="0" borderId="12" xfId="46" applyNumberFormat="1" applyFont="1" applyBorder="1">
      <alignment/>
      <protection/>
    </xf>
    <xf numFmtId="41" fontId="22" fillId="0" borderId="13" xfId="46" applyNumberFormat="1" applyFont="1" applyBorder="1">
      <alignment/>
      <protection/>
    </xf>
    <xf numFmtId="0" fontId="21" fillId="0" borderId="14" xfId="46" applyNumberFormat="1" applyFont="1" applyBorder="1" applyAlignment="1">
      <alignment horizontal="right"/>
      <protection/>
    </xf>
    <xf numFmtId="0" fontId="21" fillId="0" borderId="15" xfId="46" applyNumberFormat="1" applyFont="1" applyBorder="1" applyAlignment="1">
      <alignment horizontal="right"/>
      <protection/>
    </xf>
    <xf numFmtId="0" fontId="22" fillId="0" borderId="15" xfId="46" applyNumberFormat="1" applyFont="1" applyBorder="1">
      <alignment/>
      <protection/>
    </xf>
    <xf numFmtId="41" fontId="22" fillId="0" borderId="15" xfId="46" applyNumberFormat="1" applyFont="1" applyBorder="1">
      <alignment/>
      <protection/>
    </xf>
    <xf numFmtId="0" fontId="24" fillId="0" borderId="0" xfId="46" applyNumberFormat="1" applyFont="1">
      <alignment/>
      <protection/>
    </xf>
    <xf numFmtId="41" fontId="22" fillId="0" borderId="16" xfId="46" applyNumberFormat="1" applyFont="1" applyBorder="1">
      <alignment/>
      <protection/>
    </xf>
    <xf numFmtId="41" fontId="22" fillId="0" borderId="17" xfId="46" applyNumberFormat="1" applyFont="1" applyBorder="1">
      <alignment/>
      <protection/>
    </xf>
    <xf numFmtId="41" fontId="22" fillId="0" borderId="14" xfId="46" applyNumberFormat="1" applyFont="1" applyBorder="1">
      <alignment/>
      <protection/>
    </xf>
    <xf numFmtId="41" fontId="22" fillId="0" borderId="18" xfId="46" applyNumberFormat="1" applyFont="1" applyBorder="1">
      <alignment/>
      <protection/>
    </xf>
    <xf numFmtId="41" fontId="22" fillId="0" borderId="19" xfId="46" applyNumberFormat="1" applyFont="1" applyBorder="1">
      <alignment/>
      <protection/>
    </xf>
    <xf numFmtId="41" fontId="22" fillId="0" borderId="20" xfId="46" applyNumberFormat="1" applyFont="1" applyBorder="1">
      <alignment/>
      <protection/>
    </xf>
    <xf numFmtId="41" fontId="22" fillId="0" borderId="21" xfId="46" applyNumberFormat="1" applyFont="1" applyBorder="1">
      <alignment/>
      <protection/>
    </xf>
    <xf numFmtId="41" fontId="22" fillId="0" borderId="22" xfId="46" applyNumberFormat="1" applyFont="1" applyBorder="1">
      <alignment/>
      <protection/>
    </xf>
    <xf numFmtId="41" fontId="22" fillId="0" borderId="23" xfId="46" applyNumberFormat="1" applyFont="1" applyBorder="1">
      <alignment/>
      <protection/>
    </xf>
    <xf numFmtId="41" fontId="22" fillId="0" borderId="24" xfId="46" applyNumberFormat="1" applyFont="1" applyBorder="1">
      <alignment/>
      <protection/>
    </xf>
    <xf numFmtId="41" fontId="22" fillId="0" borderId="25" xfId="46" applyNumberFormat="1" applyFont="1" applyBorder="1">
      <alignment/>
      <protection/>
    </xf>
    <xf numFmtId="165" fontId="22" fillId="0" borderId="0" xfId="46" applyNumberFormat="1" applyFont="1">
      <alignment/>
      <protection/>
    </xf>
    <xf numFmtId="165" fontId="22" fillId="0" borderId="0" xfId="42" applyNumberFormat="1" applyFont="1" applyAlignment="1">
      <alignment/>
    </xf>
    <xf numFmtId="165" fontId="22" fillId="0" borderId="15" xfId="42" applyNumberFormat="1" applyFont="1" applyBorder="1" applyAlignment="1">
      <alignment/>
    </xf>
    <xf numFmtId="165" fontId="22" fillId="0" borderId="0" xfId="42" applyNumberFormat="1" applyFont="1" applyBorder="1" applyAlignment="1">
      <alignment/>
    </xf>
    <xf numFmtId="165" fontId="22" fillId="0" borderId="16" xfId="46" applyNumberFormat="1" applyFont="1" applyBorder="1">
      <alignment/>
      <protection/>
    </xf>
    <xf numFmtId="165" fontId="22" fillId="0" borderId="17" xfId="42" applyNumberFormat="1" applyFont="1" applyBorder="1" applyAlignment="1">
      <alignment/>
    </xf>
    <xf numFmtId="165" fontId="22" fillId="0" borderId="14" xfId="42" applyNumberFormat="1" applyFont="1" applyBorder="1" applyAlignment="1">
      <alignment/>
    </xf>
    <xf numFmtId="165" fontId="22" fillId="0" borderId="18" xfId="42" applyNumberFormat="1" applyFont="1" applyBorder="1" applyAlignment="1">
      <alignment/>
    </xf>
    <xf numFmtId="0" fontId="22" fillId="0" borderId="19" xfId="46" applyNumberFormat="1" applyFont="1" applyBorder="1">
      <alignment/>
      <protection/>
    </xf>
    <xf numFmtId="165" fontId="22" fillId="0" borderId="20" xfId="42" applyNumberFormat="1" applyFont="1" applyBorder="1" applyAlignment="1">
      <alignment/>
    </xf>
    <xf numFmtId="165" fontId="22" fillId="0" borderId="19" xfId="46" applyNumberFormat="1" applyFont="1" applyBorder="1">
      <alignment/>
      <protection/>
    </xf>
    <xf numFmtId="165" fontId="22" fillId="0" borderId="26" xfId="42" applyNumberFormat="1" applyFont="1" applyBorder="1" applyAlignment="1">
      <alignment/>
    </xf>
    <xf numFmtId="165" fontId="22" fillId="0" borderId="11" xfId="42" applyNumberFormat="1" applyFont="1" applyBorder="1" applyAlignment="1">
      <alignment/>
    </xf>
    <xf numFmtId="165" fontId="22" fillId="0" borderId="13" xfId="42" applyNumberFormat="1" applyFont="1" applyBorder="1" applyAlignment="1">
      <alignment/>
    </xf>
    <xf numFmtId="165" fontId="22" fillId="0" borderId="25" xfId="42" applyNumberFormat="1" applyFont="1" applyBorder="1" applyAlignment="1">
      <alignment/>
    </xf>
    <xf numFmtId="0" fontId="21" fillId="0" borderId="0" xfId="46" applyNumberFormat="1" applyFont="1" applyFill="1">
      <alignment/>
      <protection/>
    </xf>
    <xf numFmtId="0" fontId="22" fillId="0" borderId="0" xfId="46" applyNumberFormat="1" applyFont="1" applyFill="1">
      <alignment/>
      <protection/>
    </xf>
    <xf numFmtId="0" fontId="21" fillId="0" borderId="0" xfId="46" applyNumberFormat="1" applyFont="1" applyFill="1" applyAlignment="1">
      <alignment horizontal="center"/>
      <protection/>
    </xf>
    <xf numFmtId="14" fontId="21" fillId="0" borderId="0" xfId="46" applyNumberFormat="1" applyFont="1" applyFill="1" applyAlignment="1" quotePrefix="1">
      <alignment horizontal="center"/>
      <protection/>
    </xf>
    <xf numFmtId="0" fontId="21" fillId="0" borderId="0" xfId="46" applyNumberFormat="1" applyFont="1" applyFill="1" applyAlignment="1" quotePrefix="1">
      <alignment horizontal="center"/>
      <protection/>
    </xf>
    <xf numFmtId="41" fontId="22" fillId="0" borderId="10" xfId="46" applyNumberFormat="1" applyFont="1" applyFill="1" applyBorder="1">
      <alignment/>
      <protection/>
    </xf>
    <xf numFmtId="41" fontId="22" fillId="0" borderId="0" xfId="46" applyNumberFormat="1" applyFont="1" applyFill="1" applyBorder="1">
      <alignment/>
      <protection/>
    </xf>
    <xf numFmtId="41" fontId="22" fillId="0" borderId="11" xfId="46" applyNumberFormat="1" applyFont="1" applyFill="1" applyBorder="1">
      <alignment/>
      <protection/>
    </xf>
    <xf numFmtId="41" fontId="22" fillId="0" borderId="12" xfId="46" applyNumberFormat="1" applyFont="1" applyFill="1" applyBorder="1">
      <alignment/>
      <protection/>
    </xf>
    <xf numFmtId="0" fontId="25" fillId="0" borderId="0" xfId="46" applyNumberFormat="1" applyFont="1" applyFill="1">
      <alignment/>
      <protection/>
    </xf>
    <xf numFmtId="0" fontId="17" fillId="0" borderId="0" xfId="46" applyNumberFormat="1" applyFont="1" applyFill="1">
      <alignment/>
      <protection/>
    </xf>
    <xf numFmtId="0" fontId="17" fillId="0" borderId="0" xfId="46" applyNumberFormat="1" applyFont="1" applyFill="1" applyAlignment="1">
      <alignment horizontal="justify"/>
      <protection/>
    </xf>
    <xf numFmtId="0" fontId="26" fillId="0" borderId="0" xfId="46" applyNumberFormat="1" applyFont="1" applyFill="1">
      <alignment/>
      <protection/>
    </xf>
    <xf numFmtId="0" fontId="25" fillId="0" borderId="0" xfId="46" applyNumberFormat="1" applyFont="1" applyFill="1" applyAlignment="1">
      <alignment/>
      <protection/>
    </xf>
    <xf numFmtId="0" fontId="17" fillId="0" borderId="0" xfId="46" applyNumberFormat="1" applyFont="1" applyFill="1" applyBorder="1">
      <alignment/>
      <protection/>
    </xf>
    <xf numFmtId="0" fontId="25" fillId="0" borderId="0" xfId="46" applyNumberFormat="1" applyFont="1" applyFill="1" applyAlignment="1" quotePrefix="1">
      <alignment horizontal="right"/>
      <protection/>
    </xf>
    <xf numFmtId="0" fontId="25" fillId="0" borderId="0" xfId="46" applyNumberFormat="1" applyFont="1" applyFill="1" applyAlignment="1">
      <alignment horizontal="right"/>
      <protection/>
    </xf>
    <xf numFmtId="41" fontId="17" fillId="0" borderId="0" xfId="46" applyNumberFormat="1" applyFont="1" applyFill="1">
      <alignment/>
      <protection/>
    </xf>
    <xf numFmtId="41" fontId="17" fillId="0" borderId="10" xfId="46" applyNumberFormat="1" applyFont="1" applyFill="1" applyBorder="1">
      <alignment/>
      <protection/>
    </xf>
    <xf numFmtId="41" fontId="17" fillId="0" borderId="0" xfId="46" applyNumberFormat="1" applyFont="1" applyFill="1" applyBorder="1">
      <alignment/>
      <protection/>
    </xf>
    <xf numFmtId="41" fontId="17" fillId="0" borderId="12" xfId="46" applyNumberFormat="1" applyFont="1" applyFill="1" applyBorder="1">
      <alignment/>
      <protection/>
    </xf>
    <xf numFmtId="14" fontId="25" fillId="0" borderId="0" xfId="46" applyNumberFormat="1" applyFont="1" applyFill="1" applyAlignment="1" quotePrefix="1">
      <alignment horizontal="right"/>
      <protection/>
    </xf>
    <xf numFmtId="41" fontId="17" fillId="0" borderId="13" xfId="46" applyNumberFormat="1" applyFont="1" applyFill="1" applyBorder="1">
      <alignment/>
      <protection/>
    </xf>
    <xf numFmtId="41" fontId="17" fillId="0" borderId="0" xfId="46" applyNumberFormat="1" applyFont="1" applyFill="1" applyBorder="1" applyAlignment="1">
      <alignment horizontal="right"/>
      <protection/>
    </xf>
    <xf numFmtId="0" fontId="25" fillId="0" borderId="0" xfId="46" applyNumberFormat="1" applyFont="1" applyBorder="1" applyAlignment="1">
      <alignment horizontal="left"/>
      <protection/>
    </xf>
    <xf numFmtId="0" fontId="25" fillId="0" borderId="0" xfId="46" applyNumberFormat="1" applyFont="1" applyBorder="1">
      <alignment/>
      <protection/>
    </xf>
    <xf numFmtId="0" fontId="17" fillId="0" borderId="0" xfId="46" applyNumberFormat="1" applyFont="1" applyBorder="1">
      <alignment/>
      <protection/>
    </xf>
    <xf numFmtId="0" fontId="17" fillId="0" borderId="0" xfId="46" applyNumberFormat="1" applyFont="1">
      <alignment/>
      <protection/>
    </xf>
    <xf numFmtId="0" fontId="25" fillId="0" borderId="0" xfId="46" applyNumberFormat="1" applyFont="1" applyAlignment="1">
      <alignment horizontal="left"/>
      <protection/>
    </xf>
    <xf numFmtId="0" fontId="25" fillId="0" borderId="0" xfId="46" applyNumberFormat="1" applyFont="1" applyBorder="1" applyAlignment="1">
      <alignment horizontal="right"/>
      <protection/>
    </xf>
    <xf numFmtId="0" fontId="17" fillId="0" borderId="0" xfId="46" applyNumberFormat="1" applyFont="1" applyBorder="1" applyAlignment="1">
      <alignment horizontal="right"/>
      <protection/>
    </xf>
    <xf numFmtId="0" fontId="25" fillId="0" borderId="0" xfId="46" applyNumberFormat="1" applyFont="1" applyAlignment="1">
      <alignment horizontal="right"/>
      <protection/>
    </xf>
    <xf numFmtId="0" fontId="25" fillId="0" borderId="0" xfId="46" applyNumberFormat="1" applyFont="1">
      <alignment/>
      <protection/>
    </xf>
    <xf numFmtId="0" fontId="17" fillId="0" borderId="0" xfId="46" applyNumberFormat="1" applyFont="1" applyAlignment="1">
      <alignment horizontal="right"/>
      <protection/>
    </xf>
    <xf numFmtId="41" fontId="17" fillId="0" borderId="0" xfId="46" applyNumberFormat="1" applyFont="1">
      <alignment/>
      <protection/>
    </xf>
    <xf numFmtId="167" fontId="17" fillId="0" borderId="0" xfId="46" applyNumberFormat="1" applyFont="1">
      <alignment/>
      <protection/>
    </xf>
    <xf numFmtId="17" fontId="17" fillId="0" borderId="0" xfId="46" applyNumberFormat="1" applyFont="1">
      <alignment/>
      <protection/>
    </xf>
    <xf numFmtId="166" fontId="17" fillId="0" borderId="0" xfId="46" applyNumberFormat="1" applyFont="1">
      <alignment/>
      <protection/>
    </xf>
    <xf numFmtId="43" fontId="17" fillId="0" borderId="0" xfId="46" applyNumberFormat="1" applyFont="1">
      <alignment/>
      <protection/>
    </xf>
    <xf numFmtId="0" fontId="25" fillId="0" borderId="0" xfId="46" applyNumberFormat="1" applyFont="1" applyAlignment="1">
      <alignment horizontal="center"/>
      <protection/>
    </xf>
    <xf numFmtId="0" fontId="25" fillId="0" borderId="0" xfId="46" applyNumberFormat="1" applyFont="1" applyAlignment="1" quotePrefix="1">
      <alignment horizontal="center"/>
      <protection/>
    </xf>
    <xf numFmtId="41" fontId="17" fillId="0" borderId="11" xfId="46" applyNumberFormat="1" applyFont="1" applyBorder="1">
      <alignment/>
      <protection/>
    </xf>
    <xf numFmtId="14" fontId="25" fillId="0" borderId="0" xfId="46" applyNumberFormat="1" applyFont="1" applyAlignment="1" quotePrefix="1">
      <alignment horizontal="center"/>
      <protection/>
    </xf>
    <xf numFmtId="165" fontId="17" fillId="0" borderId="0" xfId="42" applyNumberFormat="1" applyFont="1" applyBorder="1" applyAlignment="1">
      <alignment/>
    </xf>
    <xf numFmtId="165" fontId="17" fillId="0" borderId="0" xfId="42" applyNumberFormat="1" applyFont="1" applyFill="1" applyBorder="1" applyAlignment="1">
      <alignment/>
    </xf>
    <xf numFmtId="165" fontId="17" fillId="0" borderId="0" xfId="42" applyNumberFormat="1" applyFont="1" applyFill="1" applyAlignment="1">
      <alignment/>
    </xf>
    <xf numFmtId="165" fontId="17" fillId="0" borderId="0" xfId="42" applyNumberFormat="1" applyFont="1" applyAlignment="1">
      <alignment/>
    </xf>
    <xf numFmtId="165" fontId="17" fillId="0" borderId="12" xfId="42" applyNumberFormat="1" applyFont="1" applyBorder="1" applyAlignment="1">
      <alignment/>
    </xf>
    <xf numFmtId="165" fontId="17" fillId="0" borderId="0" xfId="46" applyNumberFormat="1" applyFont="1">
      <alignment/>
      <protection/>
    </xf>
    <xf numFmtId="0" fontId="27" fillId="0" borderId="0" xfId="46" applyNumberFormat="1" applyFont="1">
      <alignment/>
      <protection/>
    </xf>
    <xf numFmtId="41" fontId="17" fillId="0" borderId="0" xfId="46" applyNumberFormat="1" applyFont="1" applyBorder="1">
      <alignment/>
      <protection/>
    </xf>
    <xf numFmtId="41" fontId="17" fillId="0" borderId="10" xfId="46" applyNumberFormat="1" applyFont="1" applyBorder="1">
      <alignment/>
      <protection/>
    </xf>
    <xf numFmtId="41" fontId="17" fillId="0" borderId="12" xfId="46" applyNumberFormat="1" applyFont="1" applyBorder="1">
      <alignment/>
      <protection/>
    </xf>
    <xf numFmtId="41" fontId="17" fillId="0" borderId="11" xfId="46" applyNumberFormat="1" applyFont="1" applyFill="1" applyBorder="1">
      <alignment/>
      <protection/>
    </xf>
    <xf numFmtId="0" fontId="17" fillId="0" borderId="0" xfId="46" applyNumberFormat="1" applyFont="1" quotePrefix="1">
      <alignment/>
      <protection/>
    </xf>
    <xf numFmtId="165" fontId="17" fillId="0" borderId="10" xfId="42" applyNumberFormat="1" applyFont="1" applyBorder="1" applyAlignment="1">
      <alignment/>
    </xf>
    <xf numFmtId="41" fontId="17" fillId="0" borderId="13" xfId="46" applyNumberFormat="1" applyFont="1" applyBorder="1">
      <alignment/>
      <protection/>
    </xf>
    <xf numFmtId="2" fontId="17" fillId="0" borderId="0" xfId="46" applyNumberFormat="1" applyFont="1" applyBorder="1">
      <alignment/>
      <protection/>
    </xf>
    <xf numFmtId="168" fontId="17" fillId="0" borderId="13" xfId="46" applyNumberFormat="1" applyFont="1" applyBorder="1">
      <alignment/>
      <protection/>
    </xf>
    <xf numFmtId="0" fontId="23" fillId="0" borderId="0" xfId="46" applyNumberFormat="1" applyFont="1" applyFill="1">
      <alignment/>
      <protection/>
    </xf>
    <xf numFmtId="0" fontId="18" fillId="0" borderId="0" xfId="46" applyNumberFormat="1" applyFont="1" applyAlignment="1">
      <alignment horizontal="center"/>
      <protection/>
    </xf>
    <xf numFmtId="0" fontId="21" fillId="0" borderId="0" xfId="46" applyNumberFormat="1" applyFont="1" applyAlignment="1">
      <alignment horizontal="center"/>
      <protection/>
    </xf>
    <xf numFmtId="0" fontId="21" fillId="0" borderId="0" xfId="46" applyNumberFormat="1" applyFont="1" applyFill="1" applyAlignment="1">
      <alignment horizontal="center"/>
      <protection/>
    </xf>
    <xf numFmtId="0" fontId="25" fillId="0" borderId="0" xfId="46" applyNumberFormat="1" applyFont="1" applyFill="1" applyAlignment="1">
      <alignment horizontal="center"/>
      <protection/>
    </xf>
    <xf numFmtId="0" fontId="25" fillId="0" borderId="0" xfId="46" applyNumberFormat="1" applyFont="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54</xdr:row>
      <xdr:rowOff>133350</xdr:rowOff>
    </xdr:from>
    <xdr:ext cx="7315200" cy="600075"/>
    <xdr:sp>
      <xdr:nvSpPr>
        <xdr:cNvPr id="1" name="Text Box 1"/>
        <xdr:cNvSpPr txBox="1">
          <a:spLocks noChangeArrowheads="1"/>
        </xdr:cNvSpPr>
      </xdr:nvSpPr>
      <xdr:spPr>
        <a:xfrm>
          <a:off x="0" y="11534775"/>
          <a:ext cx="7315200" cy="6000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57</xdr:row>
      <xdr:rowOff>0</xdr:rowOff>
    </xdr:from>
    <xdr:ext cx="6229350" cy="714375"/>
    <xdr:sp>
      <xdr:nvSpPr>
        <xdr:cNvPr id="1" name="Text Box 1"/>
        <xdr:cNvSpPr txBox="1">
          <a:spLocks noChangeArrowheads="1"/>
        </xdr:cNvSpPr>
      </xdr:nvSpPr>
      <xdr:spPr>
        <a:xfrm>
          <a:off x="76200" y="10734675"/>
          <a:ext cx="6229350" cy="71437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40</xdr:row>
      <xdr:rowOff>9525</xdr:rowOff>
    </xdr:from>
    <xdr:ext cx="8296275" cy="533400"/>
    <xdr:sp>
      <xdr:nvSpPr>
        <xdr:cNvPr id="1" name="Text Box 2"/>
        <xdr:cNvSpPr txBox="1">
          <a:spLocks noChangeArrowheads="1"/>
        </xdr:cNvSpPr>
      </xdr:nvSpPr>
      <xdr:spPr>
        <a:xfrm>
          <a:off x="66675" y="8391525"/>
          <a:ext cx="8296275" cy="5334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46</xdr:row>
      <xdr:rowOff>95250</xdr:rowOff>
    </xdr:from>
    <xdr:ext cx="6353175" cy="485775"/>
    <xdr:sp>
      <xdr:nvSpPr>
        <xdr:cNvPr id="1" name="Text Box 1"/>
        <xdr:cNvSpPr txBox="1">
          <a:spLocks noChangeArrowheads="1"/>
        </xdr:cNvSpPr>
      </xdr:nvSpPr>
      <xdr:spPr>
        <a:xfrm>
          <a:off x="28575" y="9534525"/>
          <a:ext cx="6353175"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cash flow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848350" cy="1381125"/>
    <xdr:sp>
      <xdr:nvSpPr>
        <xdr:cNvPr id="1" name="Text Box 1"/>
        <xdr:cNvSpPr txBox="1">
          <a:spLocks noChangeArrowheads="1"/>
        </xdr:cNvSpPr>
      </xdr:nvSpPr>
      <xdr:spPr>
        <a:xfrm>
          <a:off x="247650" y="1152525"/>
          <a:ext cx="5848350" cy="1381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interim financial statements are unaudited and have been prepared in accordance with the requirements of Financial Reporting Standard ("FRS") 134 - Interim Financial Reporting and paragraph 9.22 and Appendix 9B of the Listing Requirements and other directives issues by Bursa Malaysia Securities Berhad.They should be read in conjunction with the audited financial statements for the year ended 31 December 2010 (hereinafter referred to as "Afs 2010"). The explanatory notes attached to the interim financial statements provide an explanation of events and transactions that are significant  to an understanding of the changes in the financial position and performance of the Group since the year ended 31 December 2010. 
</a:t>
          </a:r>
          <a:r>
            <a:rPr lang="en-US" cap="none" sz="1000" b="0" i="0" u="none" baseline="0">
              <a:solidFill>
                <a:srgbClr val="000000"/>
              </a:solidFill>
              <a:latin typeface="Arial"/>
              <a:ea typeface="Arial"/>
              <a:cs typeface="Arial"/>
            </a:rPr>
            <a:t>
</a:t>
          </a:r>
        </a:p>
      </xdr:txBody>
    </xdr:sp>
    <xdr:clientData/>
  </xdr:oneCellAnchor>
  <xdr:oneCellAnchor>
    <xdr:from>
      <xdr:col>1</xdr:col>
      <xdr:colOff>0</xdr:colOff>
      <xdr:row>17</xdr:row>
      <xdr:rowOff>28575</xdr:rowOff>
    </xdr:from>
    <xdr:ext cx="5848350" cy="2200275"/>
    <xdr:sp>
      <xdr:nvSpPr>
        <xdr:cNvPr id="2" name="Text Box 2"/>
        <xdr:cNvSpPr txBox="1">
          <a:spLocks noChangeArrowheads="1"/>
        </xdr:cNvSpPr>
      </xdr:nvSpPr>
      <xdr:spPr>
        <a:xfrm>
          <a:off x="247650" y="2781300"/>
          <a:ext cx="5848350" cy="22002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significant accounting policies adopted are consistent with those adopted  as shown in the Afs 2010. 
On 1 January 2011, the Group adopted those standards, amendments and interpretations which became effective for the financial periods beginning on or after 1 March 2010, 1 July 2010 and 1 January 2011 as disclosed in the Afs 2010. The adoption of these standards, amendments and interpretations have no material impact on the interim financial statements unless otherwise described in Afs 2010. 
In addition, the Group has not adopted IC Interpretation 19: Extinguishing Financial Liabilities with Equity Instruments Prepayments of a Minimum Funding Requirement (Amendments to IC Interpretation 14) and IC Interpretation 15 : Agreements for the Construction of Real Estate together with FRS 124: Related Party Disclosures which are effective for financial periods beginning on or after 1 July 2011 and 1 January 2012 respectively. The details of the above together with any material impact have been provided in the Afs 2010.
</a:t>
          </a:r>
        </a:p>
      </xdr:txBody>
    </xdr:sp>
    <xdr:clientData/>
  </xdr:oneCellAnchor>
  <xdr:oneCellAnchor>
    <xdr:from>
      <xdr:col>0</xdr:col>
      <xdr:colOff>19050</xdr:colOff>
      <xdr:row>3</xdr:row>
      <xdr:rowOff>76200</xdr:rowOff>
    </xdr:from>
    <xdr:ext cx="6105525" cy="200025"/>
    <xdr:sp>
      <xdr:nvSpPr>
        <xdr:cNvPr id="3" name="Text Box 27"/>
        <xdr:cNvSpPr txBox="1">
          <a:spLocks noChangeArrowheads="1"/>
        </xdr:cNvSpPr>
      </xdr:nvSpPr>
      <xdr:spPr>
        <a:xfrm>
          <a:off x="19050" y="561975"/>
          <a:ext cx="6105525" cy="2000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32</xdr:row>
      <xdr:rowOff>9525</xdr:rowOff>
    </xdr:from>
    <xdr:ext cx="4876800" cy="238125"/>
    <xdr:sp>
      <xdr:nvSpPr>
        <xdr:cNvPr id="4" name="Text Box 29"/>
        <xdr:cNvSpPr txBox="1">
          <a:spLocks noChangeArrowheads="1"/>
        </xdr:cNvSpPr>
      </xdr:nvSpPr>
      <xdr:spPr>
        <a:xfrm>
          <a:off x="247650" y="5191125"/>
          <a:ext cx="4876800"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auditors’ report on the Afs 2010 was not qualified.
</a:t>
          </a:r>
        </a:p>
      </xdr:txBody>
    </xdr:sp>
    <xdr:clientData/>
  </xdr:oneCellAnchor>
  <xdr:oneCellAnchor>
    <xdr:from>
      <xdr:col>1</xdr:col>
      <xdr:colOff>9525</xdr:colOff>
      <xdr:row>71</xdr:row>
      <xdr:rowOff>9525</xdr:rowOff>
    </xdr:from>
    <xdr:ext cx="5848350" cy="323850"/>
    <xdr:sp>
      <xdr:nvSpPr>
        <xdr:cNvPr id="5" name="Text Box 30"/>
        <xdr:cNvSpPr txBox="1">
          <a:spLocks noChangeArrowheads="1"/>
        </xdr:cNvSpPr>
      </xdr:nvSpPr>
      <xdr:spPr>
        <a:xfrm>
          <a:off x="257175" y="11525250"/>
          <a:ext cx="5848350" cy="3238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estimates reported in the current financial period results.</a:t>
          </a:r>
        </a:p>
      </xdr:txBody>
    </xdr:sp>
    <xdr:clientData/>
  </xdr:oneCellAnchor>
  <xdr:oneCellAnchor>
    <xdr:from>
      <xdr:col>0</xdr:col>
      <xdr:colOff>247650</xdr:colOff>
      <xdr:row>74</xdr:row>
      <xdr:rowOff>9525</xdr:rowOff>
    </xdr:from>
    <xdr:ext cx="5857875" cy="714375"/>
    <xdr:sp>
      <xdr:nvSpPr>
        <xdr:cNvPr id="6" name="Text Box 31"/>
        <xdr:cNvSpPr txBox="1">
          <a:spLocks noChangeArrowheads="1"/>
        </xdr:cNvSpPr>
      </xdr:nvSpPr>
      <xdr:spPr>
        <a:xfrm>
          <a:off x="247650" y="12011025"/>
          <a:ext cx="5857875" cy="7143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84</xdr:row>
      <xdr:rowOff>9525</xdr:rowOff>
    </xdr:from>
    <xdr:ext cx="5848350" cy="438150"/>
    <xdr:sp>
      <xdr:nvSpPr>
        <xdr:cNvPr id="7" name="Text Box 33"/>
        <xdr:cNvSpPr txBox="1">
          <a:spLocks noChangeArrowheads="1"/>
        </xdr:cNvSpPr>
      </xdr:nvSpPr>
      <xdr:spPr>
        <a:xfrm>
          <a:off x="247650" y="13630275"/>
          <a:ext cx="5848350" cy="438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revaluation of property, plant and equipment brought forward from Afs 2010. The Group does not adopt a revaluation policy on its property, plant and equipment.</a:t>
          </a:r>
        </a:p>
      </xdr:txBody>
    </xdr:sp>
    <xdr:clientData/>
  </xdr:oneCellAnchor>
  <xdr:oneCellAnchor>
    <xdr:from>
      <xdr:col>1</xdr:col>
      <xdr:colOff>0</xdr:colOff>
      <xdr:row>88</xdr:row>
      <xdr:rowOff>0</xdr:rowOff>
    </xdr:from>
    <xdr:ext cx="5867400" cy="533400"/>
    <xdr:sp>
      <xdr:nvSpPr>
        <xdr:cNvPr id="8" name="Text Box 34"/>
        <xdr:cNvSpPr txBox="1">
          <a:spLocks noChangeArrowheads="1"/>
        </xdr:cNvSpPr>
      </xdr:nvSpPr>
      <xdr:spPr>
        <a:xfrm>
          <a:off x="247650" y="14268450"/>
          <a:ext cx="5867400" cy="533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issuance and repayment of debt securities, share buy-backs and share cancellations in the current financial period.</a:t>
          </a:r>
        </a:p>
      </xdr:txBody>
    </xdr:sp>
    <xdr:clientData/>
  </xdr:oneCellAnchor>
  <xdr:oneCellAnchor>
    <xdr:from>
      <xdr:col>0</xdr:col>
      <xdr:colOff>247650</xdr:colOff>
      <xdr:row>67</xdr:row>
      <xdr:rowOff>9525</xdr:rowOff>
    </xdr:from>
    <xdr:ext cx="5857875" cy="438150"/>
    <xdr:sp>
      <xdr:nvSpPr>
        <xdr:cNvPr id="9" name="Text Box 35"/>
        <xdr:cNvSpPr txBox="1">
          <a:spLocks noChangeArrowheads="1"/>
        </xdr:cNvSpPr>
      </xdr:nvSpPr>
      <xdr:spPr>
        <a:xfrm>
          <a:off x="247650" y="10877550"/>
          <a:ext cx="5857875" cy="4381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current financial period ended 30 June 2011.</a:t>
          </a:r>
        </a:p>
      </xdr:txBody>
    </xdr:sp>
    <xdr:clientData/>
  </xdr:oneCellAnchor>
  <xdr:oneCellAnchor>
    <xdr:from>
      <xdr:col>1</xdr:col>
      <xdr:colOff>9525</xdr:colOff>
      <xdr:row>95</xdr:row>
      <xdr:rowOff>19050</xdr:rowOff>
    </xdr:from>
    <xdr:ext cx="5857875" cy="457200"/>
    <xdr:sp>
      <xdr:nvSpPr>
        <xdr:cNvPr id="10" name="Text Box 38"/>
        <xdr:cNvSpPr txBox="1">
          <a:spLocks noChangeArrowheads="1"/>
        </xdr:cNvSpPr>
      </xdr:nvSpPr>
      <xdr:spPr>
        <a:xfrm>
          <a:off x="257175" y="15420975"/>
          <a:ext cx="5857875" cy="4572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and port facilities not provided for as at 30 June 2011 is as follows:</a:t>
          </a:r>
        </a:p>
      </xdr:txBody>
    </xdr:sp>
    <xdr:clientData/>
  </xdr:oneCellAnchor>
  <xdr:oneCellAnchor>
    <xdr:from>
      <xdr:col>1</xdr:col>
      <xdr:colOff>9525</xdr:colOff>
      <xdr:row>92</xdr:row>
      <xdr:rowOff>19050</xdr:rowOff>
    </xdr:from>
    <xdr:ext cx="5848350" cy="276225"/>
    <xdr:sp>
      <xdr:nvSpPr>
        <xdr:cNvPr id="11" name="Text Box 40"/>
        <xdr:cNvSpPr txBox="1">
          <a:spLocks noChangeArrowheads="1"/>
        </xdr:cNvSpPr>
      </xdr:nvSpPr>
      <xdr:spPr>
        <a:xfrm>
          <a:off x="257175" y="14935200"/>
          <a:ext cx="5848350" cy="2762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during the current quarter.</a:t>
          </a:r>
        </a:p>
      </xdr:txBody>
    </xdr:sp>
    <xdr:clientData/>
  </xdr:oneCellAnchor>
  <xdr:oneCellAnchor>
    <xdr:from>
      <xdr:col>0</xdr:col>
      <xdr:colOff>247650</xdr:colOff>
      <xdr:row>60</xdr:row>
      <xdr:rowOff>0</xdr:rowOff>
    </xdr:from>
    <xdr:ext cx="5857875" cy="847725"/>
    <xdr:sp>
      <xdr:nvSpPr>
        <xdr:cNvPr id="12" name="Text Box 42"/>
        <xdr:cNvSpPr txBox="1">
          <a:spLocks noChangeArrowheads="1"/>
        </xdr:cNvSpPr>
      </xdr:nvSpPr>
      <xdr:spPr>
        <a:xfrm>
          <a:off x="247650" y="9734550"/>
          <a:ext cx="5857875" cy="8477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inter-segment transactions have been entered into in the normal course of business and have been established on negotiated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activities of the Group’s operations are carried out in Malaysia.</a:t>
          </a:r>
        </a:p>
      </xdr:txBody>
    </xdr:sp>
    <xdr:clientData/>
  </xdr:oneCellAnchor>
  <xdr:oneCellAnchor>
    <xdr:from>
      <xdr:col>1</xdr:col>
      <xdr:colOff>0</xdr:colOff>
      <xdr:row>110</xdr:row>
      <xdr:rowOff>19050</xdr:rowOff>
    </xdr:from>
    <xdr:ext cx="5867400" cy="495300"/>
    <xdr:sp>
      <xdr:nvSpPr>
        <xdr:cNvPr id="13" name="Text Box 51"/>
        <xdr:cNvSpPr txBox="1">
          <a:spLocks noChangeArrowheads="1"/>
        </xdr:cNvSpPr>
      </xdr:nvSpPr>
      <xdr:spPr>
        <a:xfrm>
          <a:off x="247650" y="17868900"/>
          <a:ext cx="5867400" cy="495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financial period that have not been reflected in these interim financial statement, made up to the latest practicable date. </a:t>
          </a:r>
        </a:p>
      </xdr:txBody>
    </xdr:sp>
    <xdr:clientData/>
  </xdr:oneCellAnchor>
  <xdr:oneCellAnchor>
    <xdr:from>
      <xdr:col>1</xdr:col>
      <xdr:colOff>0</xdr:colOff>
      <xdr:row>79</xdr:row>
      <xdr:rowOff>9525</xdr:rowOff>
    </xdr:from>
    <xdr:ext cx="5857875" cy="647700"/>
    <xdr:sp>
      <xdr:nvSpPr>
        <xdr:cNvPr id="14" name="Text Box 54"/>
        <xdr:cNvSpPr txBox="1">
          <a:spLocks noChangeArrowheads="1"/>
        </xdr:cNvSpPr>
      </xdr:nvSpPr>
      <xdr:spPr>
        <a:xfrm>
          <a:off x="247650" y="12820650"/>
          <a:ext cx="5857875" cy="6477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At the Anual General Meeting held on 31 May 2011, the shareholders approved a final dividend of 2.5% per share net of tax in respect of the financial year ended 31 December 2010, amounting to a dividend payable of approximately RM1.875 million which was paid on 15 July 2011.</a:t>
          </a:r>
        </a:p>
      </xdr:txBody>
    </xdr:sp>
    <xdr:clientData/>
  </xdr:oneCellAnchor>
  <xdr:oneCellAnchor>
    <xdr:from>
      <xdr:col>2</xdr:col>
      <xdr:colOff>9525</xdr:colOff>
      <xdr:row>114</xdr:row>
      <xdr:rowOff>9525</xdr:rowOff>
    </xdr:from>
    <xdr:ext cx="5667375" cy="495300"/>
    <xdr:sp>
      <xdr:nvSpPr>
        <xdr:cNvPr id="15" name="Text Box 55"/>
        <xdr:cNvSpPr txBox="1">
          <a:spLocks noChangeArrowheads="1"/>
        </xdr:cNvSpPr>
      </xdr:nvSpPr>
      <xdr:spPr>
        <a:xfrm>
          <a:off x="447675" y="18507075"/>
          <a:ext cx="5667375" cy="4953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outstanding derivatives (including financial instruments designated as hedging instruments) as at the end of the current financial period; and</a:t>
          </a:r>
        </a:p>
      </xdr:txBody>
    </xdr:sp>
    <xdr:clientData/>
  </xdr:oneCellAnchor>
  <xdr:oneCellAnchor>
    <xdr:from>
      <xdr:col>2</xdr:col>
      <xdr:colOff>19050</xdr:colOff>
      <xdr:row>117</xdr:row>
      <xdr:rowOff>9525</xdr:rowOff>
    </xdr:from>
    <xdr:ext cx="5629275" cy="247650"/>
    <xdr:sp>
      <xdr:nvSpPr>
        <xdr:cNvPr id="16" name="Text Box 56"/>
        <xdr:cNvSpPr txBox="1">
          <a:spLocks noChangeArrowheads="1"/>
        </xdr:cNvSpPr>
      </xdr:nvSpPr>
      <xdr:spPr>
        <a:xfrm>
          <a:off x="457200" y="18992850"/>
          <a:ext cx="5629275" cy="2476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has not entered into a type of derivatives not disclosed in the previous financial year.</a:t>
          </a:r>
        </a:p>
      </xdr:txBody>
    </xdr:sp>
    <xdr:clientData/>
  </xdr:oneCellAnchor>
  <xdr:oneCellAnchor>
    <xdr:from>
      <xdr:col>1</xdr:col>
      <xdr:colOff>9525</xdr:colOff>
      <xdr:row>120</xdr:row>
      <xdr:rowOff>9525</xdr:rowOff>
    </xdr:from>
    <xdr:ext cx="5810250" cy="523875"/>
    <xdr:sp>
      <xdr:nvSpPr>
        <xdr:cNvPr id="17" name="Text Box 58"/>
        <xdr:cNvSpPr txBox="1">
          <a:spLocks noChangeArrowheads="1"/>
        </xdr:cNvSpPr>
      </xdr:nvSpPr>
      <xdr:spPr>
        <a:xfrm>
          <a:off x="257175" y="19478625"/>
          <a:ext cx="5810250" cy="523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There were no gain/loss arising from fair value changes of Financial Liabilities as at the end of the current financial period.</a:t>
          </a:r>
        </a:p>
      </xdr:txBody>
    </xdr:sp>
    <xdr:clientData/>
  </xdr:oneCellAnchor>
  <xdr:oneCellAnchor>
    <xdr:from>
      <xdr:col>0</xdr:col>
      <xdr:colOff>219075</xdr:colOff>
      <xdr:row>106</xdr:row>
      <xdr:rowOff>9525</xdr:rowOff>
    </xdr:from>
    <xdr:ext cx="5905500" cy="352425"/>
    <xdr:sp>
      <xdr:nvSpPr>
        <xdr:cNvPr id="18" name="Text Box 40"/>
        <xdr:cNvSpPr txBox="1">
          <a:spLocks noChangeArrowheads="1"/>
        </xdr:cNvSpPr>
      </xdr:nvSpPr>
      <xdr:spPr>
        <a:xfrm>
          <a:off x="219075" y="17211675"/>
          <a:ext cx="5905500" cy="3524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does not have any material contingent liabilities nor contingent assets during the current financial period.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800725" cy="990600"/>
    <xdr:sp>
      <xdr:nvSpPr>
        <xdr:cNvPr id="1" name="Text Box 10"/>
        <xdr:cNvSpPr txBox="1">
          <a:spLocks noChangeArrowheads="1"/>
        </xdr:cNvSpPr>
      </xdr:nvSpPr>
      <xdr:spPr>
        <a:xfrm>
          <a:off x="285750" y="1304925"/>
          <a:ext cx="5800725" cy="9906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revenue has decreased by 1.5% from RM53.7 million  in the preceding year corresponding period to RM52.9 million in the current financial period. Profit before taxation ("PBT") for the current  quarter has increased by 1.6% to RM25.1 million from PBT of RM24.7 million in the preceding year corresponding period. The decrease in revenue has been mainly due to decreased contribution by the infrastructure segment whereas the increase in PBT is mainly due to higher profits from the township development segment.</a:t>
          </a:r>
        </a:p>
      </xdr:txBody>
    </xdr:sp>
    <xdr:clientData/>
  </xdr:oneCellAnchor>
  <xdr:oneCellAnchor>
    <xdr:from>
      <xdr:col>1</xdr:col>
      <xdr:colOff>0</xdr:colOff>
      <xdr:row>16</xdr:row>
      <xdr:rowOff>19050</xdr:rowOff>
    </xdr:from>
    <xdr:ext cx="5810250" cy="752475"/>
    <xdr:sp>
      <xdr:nvSpPr>
        <xdr:cNvPr id="2" name="Text Box 11"/>
        <xdr:cNvSpPr txBox="1">
          <a:spLocks noChangeArrowheads="1"/>
        </xdr:cNvSpPr>
      </xdr:nvSpPr>
      <xdr:spPr>
        <a:xfrm>
          <a:off x="295275" y="2609850"/>
          <a:ext cx="5810250" cy="7524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made a profit before taxation of RM15.9 million for the current financial quarter ended 30 June 2011 as compared to a profit before taxation of RM9.2 million for the immediate preceding quarter ended 31 March 2011. The increase of 72.8% in PBT is mainly due to contributions from all of the segments.</a:t>
          </a:r>
        </a:p>
      </xdr:txBody>
    </xdr:sp>
    <xdr:clientData/>
  </xdr:oneCellAnchor>
  <xdr:oneCellAnchor>
    <xdr:from>
      <xdr:col>0</xdr:col>
      <xdr:colOff>285750</xdr:colOff>
      <xdr:row>21</xdr:row>
      <xdr:rowOff>9525</xdr:rowOff>
    </xdr:from>
    <xdr:ext cx="5810250" cy="409575"/>
    <xdr:sp>
      <xdr:nvSpPr>
        <xdr:cNvPr id="3" name="Text Box 12"/>
        <xdr:cNvSpPr txBox="1">
          <a:spLocks noChangeArrowheads="1"/>
        </xdr:cNvSpPr>
      </xdr:nvSpPr>
      <xdr:spPr>
        <a:xfrm>
          <a:off x="285750" y="3409950"/>
          <a:ext cx="5810250" cy="4095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may be able to achieve satisfactory results for the financial year ending 31 December 2011 though its overall results may be affected by the current global economic slowdown.</a:t>
          </a:r>
        </a:p>
      </xdr:txBody>
    </xdr:sp>
    <xdr:clientData/>
  </xdr:oneCellAnchor>
  <xdr:oneCellAnchor>
    <xdr:from>
      <xdr:col>1</xdr:col>
      <xdr:colOff>0</xdr:colOff>
      <xdr:row>25</xdr:row>
      <xdr:rowOff>9525</xdr:rowOff>
    </xdr:from>
    <xdr:ext cx="5800725" cy="400050"/>
    <xdr:sp>
      <xdr:nvSpPr>
        <xdr:cNvPr id="4" name="Text Box 13"/>
        <xdr:cNvSpPr txBox="1">
          <a:spLocks noChangeArrowheads="1"/>
        </xdr:cNvSpPr>
      </xdr:nvSpPr>
      <xdr:spPr>
        <a:xfrm>
          <a:off x="295275" y="4057650"/>
          <a:ext cx="5800725" cy="4000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has not provided any profit forecast or profit guarantee in a public document in respect of the current quarter.</a:t>
          </a:r>
        </a:p>
      </xdr:txBody>
    </xdr:sp>
    <xdr:clientData/>
  </xdr:oneCellAnchor>
  <xdr:oneCellAnchor>
    <xdr:from>
      <xdr:col>0</xdr:col>
      <xdr:colOff>285750</xdr:colOff>
      <xdr:row>38</xdr:row>
      <xdr:rowOff>9525</xdr:rowOff>
    </xdr:from>
    <xdr:ext cx="5791200" cy="552450"/>
    <xdr:sp>
      <xdr:nvSpPr>
        <xdr:cNvPr id="5" name="Text Box 14"/>
        <xdr:cNvSpPr txBox="1">
          <a:spLocks noChangeArrowheads="1"/>
        </xdr:cNvSpPr>
      </xdr:nvSpPr>
      <xdr:spPr>
        <a:xfrm>
          <a:off x="285750" y="6191250"/>
          <a:ext cx="5791200" cy="5524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current year was higher than the statutory tax rate of 25% (2010: 25%) principally due to losses incurred by certain subsidiaries, certain expenses being disallowed for tax purposes and certain income not being taxable. </a:t>
          </a:r>
        </a:p>
      </xdr:txBody>
    </xdr:sp>
    <xdr:clientData/>
  </xdr:oneCellAnchor>
  <xdr:oneCellAnchor>
    <xdr:from>
      <xdr:col>1</xdr:col>
      <xdr:colOff>0</xdr:colOff>
      <xdr:row>43</xdr:row>
      <xdr:rowOff>0</xdr:rowOff>
    </xdr:from>
    <xdr:ext cx="5781675" cy="419100"/>
    <xdr:sp>
      <xdr:nvSpPr>
        <xdr:cNvPr id="6" name="Text Box 15"/>
        <xdr:cNvSpPr txBox="1">
          <a:spLocks noChangeArrowheads="1"/>
        </xdr:cNvSpPr>
      </xdr:nvSpPr>
      <xdr:spPr>
        <a:xfrm>
          <a:off x="295275" y="6991350"/>
          <a:ext cx="5781675" cy="419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There were no profits/(losses) on any sale of unquoted investments and/or properties respectively for the current financial period.</a:t>
          </a:r>
        </a:p>
      </xdr:txBody>
    </xdr:sp>
    <xdr:clientData/>
  </xdr:oneCellAnchor>
  <xdr:oneCellAnchor>
    <xdr:from>
      <xdr:col>1</xdr:col>
      <xdr:colOff>0</xdr:colOff>
      <xdr:row>90</xdr:row>
      <xdr:rowOff>0</xdr:rowOff>
    </xdr:from>
    <xdr:ext cx="5819775" cy="438150"/>
    <xdr:sp>
      <xdr:nvSpPr>
        <xdr:cNvPr id="7" name="Text Box 17"/>
        <xdr:cNvSpPr txBox="1">
          <a:spLocks noChangeArrowheads="1"/>
        </xdr:cNvSpPr>
      </xdr:nvSpPr>
      <xdr:spPr>
        <a:xfrm>
          <a:off x="295275" y="14620875"/>
          <a:ext cx="5819775" cy="4381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financial instruments with off balance sheet risk as at the latest practicable date as disclosed under Note A15 above.</a:t>
          </a:r>
        </a:p>
      </xdr:txBody>
    </xdr:sp>
    <xdr:clientData/>
  </xdr:oneCellAnchor>
  <xdr:oneCellAnchor>
    <xdr:from>
      <xdr:col>1</xdr:col>
      <xdr:colOff>9525</xdr:colOff>
      <xdr:row>94</xdr:row>
      <xdr:rowOff>0</xdr:rowOff>
    </xdr:from>
    <xdr:ext cx="6010275" cy="276225"/>
    <xdr:sp>
      <xdr:nvSpPr>
        <xdr:cNvPr id="8" name="Text Box 18"/>
        <xdr:cNvSpPr txBox="1">
          <a:spLocks noChangeArrowheads="1"/>
        </xdr:cNvSpPr>
      </xdr:nvSpPr>
      <xdr:spPr>
        <a:xfrm>
          <a:off x="304800" y="15268575"/>
          <a:ext cx="6010275" cy="2762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pending material litigations as at the latest practicable date except as follows:</a:t>
          </a:r>
        </a:p>
      </xdr:txBody>
    </xdr:sp>
    <xdr:clientData/>
  </xdr:oneCellAnchor>
  <xdr:oneCellAnchor>
    <xdr:from>
      <xdr:col>0</xdr:col>
      <xdr:colOff>285750</xdr:colOff>
      <xdr:row>132</xdr:row>
      <xdr:rowOff>0</xdr:rowOff>
    </xdr:from>
    <xdr:ext cx="5819775" cy="590550"/>
    <xdr:sp>
      <xdr:nvSpPr>
        <xdr:cNvPr id="9" name="Text Box 20"/>
        <xdr:cNvSpPr txBox="1">
          <a:spLocks noChangeArrowheads="1"/>
        </xdr:cNvSpPr>
      </xdr:nvSpPr>
      <xdr:spPr>
        <a:xfrm>
          <a:off x="285750" y="21631275"/>
          <a:ext cx="5819775" cy="5905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148</xdr:row>
      <xdr:rowOff>28575</xdr:rowOff>
    </xdr:from>
    <xdr:ext cx="5800725" cy="400050"/>
    <xdr:sp>
      <xdr:nvSpPr>
        <xdr:cNvPr id="10" name="Text Box 22"/>
        <xdr:cNvSpPr txBox="1">
          <a:spLocks noChangeArrowheads="1"/>
        </xdr:cNvSpPr>
      </xdr:nvSpPr>
      <xdr:spPr>
        <a:xfrm>
          <a:off x="304800" y="24336375"/>
          <a:ext cx="5800725" cy="400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interim financial statements were authorised for issue by the Board of Directors in accordance with a resolution of the directors on 24 August 2011. </a:t>
          </a:r>
        </a:p>
      </xdr:txBody>
    </xdr:sp>
    <xdr:clientData/>
  </xdr:oneCellAnchor>
  <xdr:oneCellAnchor>
    <xdr:from>
      <xdr:col>0</xdr:col>
      <xdr:colOff>9525</xdr:colOff>
      <xdr:row>4</xdr:row>
      <xdr:rowOff>76200</xdr:rowOff>
    </xdr:from>
    <xdr:ext cx="6124575" cy="352425"/>
    <xdr:sp>
      <xdr:nvSpPr>
        <xdr:cNvPr id="11" name="Text Box 23"/>
        <xdr:cNvSpPr txBox="1">
          <a:spLocks noChangeArrowheads="1"/>
        </xdr:cNvSpPr>
      </xdr:nvSpPr>
      <xdr:spPr>
        <a:xfrm>
          <a:off x="9525" y="723900"/>
          <a:ext cx="6124575" cy="3524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B : EXPLANATORY NOTES PURSUANT TO APPENDIX 9B OF THE LISTING REQUIREMENTS AND OTHER DIRECTIVES ISSUED BY BURSA MALAYSIA SECURITIES BERHAD</a:t>
          </a:r>
        </a:p>
      </xdr:txBody>
    </xdr:sp>
    <xdr:clientData/>
  </xdr:oneCellAnchor>
  <xdr:oneCellAnchor>
    <xdr:from>
      <xdr:col>0</xdr:col>
      <xdr:colOff>285750</xdr:colOff>
      <xdr:row>87</xdr:row>
      <xdr:rowOff>19050</xdr:rowOff>
    </xdr:from>
    <xdr:ext cx="6248400" cy="276225"/>
    <xdr:sp>
      <xdr:nvSpPr>
        <xdr:cNvPr id="12" name="Text Box 25"/>
        <xdr:cNvSpPr txBox="1">
          <a:spLocks noChangeArrowheads="1"/>
        </xdr:cNvSpPr>
      </xdr:nvSpPr>
      <xdr:spPr>
        <a:xfrm>
          <a:off x="285750" y="14154150"/>
          <a:ext cx="6248400" cy="276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None of the Group borrowings is denominated in foreign currency.</a:t>
          </a:r>
        </a:p>
      </xdr:txBody>
    </xdr:sp>
    <xdr:clientData/>
  </xdr:oneCellAnchor>
  <xdr:oneCellAnchor>
    <xdr:from>
      <xdr:col>1</xdr:col>
      <xdr:colOff>0</xdr:colOff>
      <xdr:row>123</xdr:row>
      <xdr:rowOff>0</xdr:rowOff>
    </xdr:from>
    <xdr:ext cx="5800725" cy="428625"/>
    <xdr:sp>
      <xdr:nvSpPr>
        <xdr:cNvPr id="13" name="Text Box 30"/>
        <xdr:cNvSpPr txBox="1">
          <a:spLocks noChangeArrowheads="1"/>
        </xdr:cNvSpPr>
      </xdr:nvSpPr>
      <xdr:spPr>
        <a:xfrm>
          <a:off x="295275" y="20031075"/>
          <a:ext cx="5800725" cy="42862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No interim ordinary dividend is recommended for the current financial period ended 30 June 2011 (30 June 2010: Nil).</a:t>
          </a:r>
        </a:p>
      </xdr:txBody>
    </xdr:sp>
    <xdr:clientData/>
  </xdr:oneCellAnchor>
  <xdr:oneCellAnchor>
    <xdr:from>
      <xdr:col>1</xdr:col>
      <xdr:colOff>180975</xdr:colOff>
      <xdr:row>96</xdr:row>
      <xdr:rowOff>9525</xdr:rowOff>
    </xdr:from>
    <xdr:ext cx="5657850" cy="742950"/>
    <xdr:sp>
      <xdr:nvSpPr>
        <xdr:cNvPr id="14" name="TextBox 14"/>
        <xdr:cNvSpPr txBox="1">
          <a:spLocks noChangeArrowheads="1"/>
        </xdr:cNvSpPr>
      </xdr:nvSpPr>
      <xdr:spPr>
        <a:xfrm>
          <a:off x="476250" y="15601950"/>
          <a:ext cx="5657850" cy="742950"/>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The Arbitration matter between</a:t>
          </a:r>
          <a:r>
            <a:rPr lang="en-US" cap="none" sz="1000" b="0" i="0" u="none" baseline="0">
              <a:solidFill>
                <a:srgbClr val="000000"/>
              </a:solidFill>
              <a:latin typeface="Arial"/>
              <a:ea typeface="Arial"/>
              <a:cs typeface="Arial"/>
            </a:rPr>
            <a:t> Taipan Merit Sdn Bhd (TMSB), the Company's wholly owned subsidiary, and Integrax Bhd and Pelabuhan Lumut Sdn Bhd (jointly referred to as the Respondents) which was set for hearing in May 2011 was withheld by the Respondents pending a full objective review to be carried out by their Boards. </a:t>
          </a:r>
        </a:p>
      </xdr:txBody>
    </xdr:sp>
    <xdr:clientData/>
  </xdr:oneCellAnchor>
  <xdr:oneCellAnchor>
    <xdr:from>
      <xdr:col>1</xdr:col>
      <xdr:colOff>171450</xdr:colOff>
      <xdr:row>101</xdr:row>
      <xdr:rowOff>9525</xdr:rowOff>
    </xdr:from>
    <xdr:ext cx="5657850" cy="914400"/>
    <xdr:sp>
      <xdr:nvSpPr>
        <xdr:cNvPr id="15" name="TextBox 15"/>
        <xdr:cNvSpPr txBox="1">
          <a:spLocks noChangeArrowheads="1"/>
        </xdr:cNvSpPr>
      </xdr:nvSpPr>
      <xdr:spPr>
        <a:xfrm>
          <a:off x="466725" y="16411575"/>
          <a:ext cx="5657850" cy="914400"/>
        </a:xfrm>
        <a:prstGeom prst="rect">
          <a:avLst/>
        </a:prstGeom>
        <a:noFill/>
        <a:ln w="9525" cmpd="sng">
          <a:noFill/>
        </a:ln>
      </xdr:spPr>
      <xdr:txBody>
        <a:bodyPr vertOverflow="clip" wrap="square"/>
        <a:p>
          <a:pPr algn="just">
            <a:defRPr/>
          </a:pPr>
          <a:r>
            <a:rPr lang="en-US" cap="none" sz="1000" b="0" i="0" u="none" baseline="0">
              <a:solidFill>
                <a:srgbClr val="000000"/>
              </a:solidFill>
            </a:rPr>
            <a:t>Tenaga Nasional Bhd (TNB), a major shareholder of Integrax Bhd, has served a Writ of Summons and Statement of Claim on 6 May 2011 on the Company, TMSB and six other defendents to seek a declaration that the Defendents (not including Integrax Bhd) were acting in concert for an alleged breach of the take over code. As the parties are considering the possibilities of settlement, the High Court of Malaya, Kuala Lumpur has vacated the trial dates, previously fixed for hearing  in August 2011.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4"/>
  <sheetViews>
    <sheetView tabSelected="1" zoomScalePageLayoutView="0" workbookViewId="0" topLeftCell="A1">
      <selection activeCell="A1" sqref="A1"/>
    </sheetView>
  </sheetViews>
  <sheetFormatPr defaultColWidth="9.140625" defaultRowHeight="15"/>
  <cols>
    <col min="1" max="1" width="5.28125" style="2" customWidth="1"/>
    <col min="2" max="3" width="9.140625" style="2" customWidth="1"/>
    <col min="4" max="4" width="14.7109375" style="2" customWidth="1"/>
    <col min="5" max="5" width="0.5625" style="3" hidden="1" customWidth="1"/>
    <col min="6" max="6" width="15.00390625" style="3" customWidth="1"/>
    <col min="7" max="7" width="1.28515625" style="3" customWidth="1"/>
    <col min="8" max="8" width="20.57421875" style="3" customWidth="1"/>
    <col min="9" max="9" width="3.28125" style="3" customWidth="1"/>
    <col min="10" max="10" width="15.28125" style="3" customWidth="1"/>
    <col min="11" max="11" width="1.421875" style="3" customWidth="1"/>
    <col min="12" max="12" width="19.7109375" style="3" customWidth="1"/>
    <col min="13" max="16384" width="9.140625" style="2" customWidth="1"/>
  </cols>
  <sheetData>
    <row r="1" spans="1:12" ht="18">
      <c r="A1" s="1" t="s">
        <v>0</v>
      </c>
      <c r="L1" s="4"/>
    </row>
    <row r="2" ht="18">
      <c r="A2" s="25" t="s">
        <v>1</v>
      </c>
    </row>
    <row r="3" ht="18">
      <c r="A3" s="1" t="s">
        <v>2</v>
      </c>
    </row>
    <row r="4" ht="18">
      <c r="A4" s="1" t="s">
        <v>3</v>
      </c>
    </row>
    <row r="5" ht="18">
      <c r="A5" s="25" t="s">
        <v>4</v>
      </c>
    </row>
    <row r="7" spans="1:12" ht="18">
      <c r="A7" s="1"/>
      <c r="F7" s="131" t="s">
        <v>5</v>
      </c>
      <c r="G7" s="131"/>
      <c r="H7" s="131"/>
      <c r="I7" s="5"/>
      <c r="J7" s="131" t="s">
        <v>6</v>
      </c>
      <c r="K7" s="131"/>
      <c r="L7" s="131"/>
    </row>
    <row r="8" spans="1:12" ht="18">
      <c r="A8" s="1"/>
      <c r="F8" s="5" t="s">
        <v>7</v>
      </c>
      <c r="G8" s="5"/>
      <c r="H8" s="5" t="s">
        <v>8</v>
      </c>
      <c r="I8" s="5"/>
      <c r="J8" s="5" t="s">
        <v>7</v>
      </c>
      <c r="K8" s="5"/>
      <c r="L8" s="5" t="s">
        <v>8</v>
      </c>
    </row>
    <row r="9" spans="1:12" ht="18">
      <c r="A9" s="1"/>
      <c r="F9" s="5" t="s">
        <v>9</v>
      </c>
      <c r="G9" s="5"/>
      <c r="H9" s="6" t="s">
        <v>9</v>
      </c>
      <c r="J9" s="6" t="s">
        <v>9</v>
      </c>
      <c r="K9" s="5"/>
      <c r="L9" s="6" t="s">
        <v>9</v>
      </c>
    </row>
    <row r="10" spans="1:12" ht="18">
      <c r="A10" s="1"/>
      <c r="F10" s="6" t="s">
        <v>10</v>
      </c>
      <c r="G10" s="6"/>
      <c r="H10" s="6" t="s">
        <v>11</v>
      </c>
      <c r="J10" s="6" t="s">
        <v>12</v>
      </c>
      <c r="K10" s="6"/>
      <c r="L10" s="6" t="s">
        <v>11</v>
      </c>
    </row>
    <row r="11" spans="1:12" ht="18">
      <c r="A11" s="1"/>
      <c r="F11" s="6"/>
      <c r="G11" s="6"/>
      <c r="H11" s="6" t="s">
        <v>10</v>
      </c>
      <c r="J11" s="6"/>
      <c r="K11" s="6"/>
      <c r="L11" s="6" t="s">
        <v>13</v>
      </c>
    </row>
    <row r="12" spans="1:12" ht="18">
      <c r="A12" s="1"/>
      <c r="F12" s="7" t="s">
        <v>14</v>
      </c>
      <c r="G12" s="7"/>
      <c r="H12" s="7" t="s">
        <v>15</v>
      </c>
      <c r="J12" s="7" t="s">
        <v>14</v>
      </c>
      <c r="K12" s="7"/>
      <c r="L12" s="7" t="s">
        <v>15</v>
      </c>
    </row>
    <row r="13" spans="1:12" ht="18">
      <c r="A13" s="1"/>
      <c r="E13" s="5" t="s">
        <v>16</v>
      </c>
      <c r="F13" s="5" t="s">
        <v>17</v>
      </c>
      <c r="G13" s="5"/>
      <c r="H13" s="5" t="s">
        <v>17</v>
      </c>
      <c r="J13" s="5" t="s">
        <v>18</v>
      </c>
      <c r="K13" s="5"/>
      <c r="L13" s="5" t="s">
        <v>17</v>
      </c>
    </row>
    <row r="14" ht="18">
      <c r="A14" s="1"/>
    </row>
    <row r="15" spans="1:12" ht="18">
      <c r="A15" s="2" t="s">
        <v>19</v>
      </c>
      <c r="E15" s="3" t="s">
        <v>20</v>
      </c>
      <c r="F15" s="8">
        <v>29479</v>
      </c>
      <c r="G15" s="8"/>
      <c r="H15" s="8">
        <v>28077</v>
      </c>
      <c r="I15" s="9"/>
      <c r="J15" s="8">
        <v>52877</v>
      </c>
      <c r="K15" s="8"/>
      <c r="L15" s="8">
        <v>53683</v>
      </c>
    </row>
    <row r="16" spans="1:12" ht="18">
      <c r="A16" s="10" t="s">
        <v>21</v>
      </c>
      <c r="F16" s="11">
        <v>-9823</v>
      </c>
      <c r="G16" s="8"/>
      <c r="H16" s="11">
        <v>-10594</v>
      </c>
      <c r="I16" s="9"/>
      <c r="J16" s="11">
        <v>-19186</v>
      </c>
      <c r="K16" s="8"/>
      <c r="L16" s="11">
        <v>-19047</v>
      </c>
    </row>
    <row r="17" spans="1:12" ht="18">
      <c r="A17" s="10"/>
      <c r="F17" s="9"/>
      <c r="G17" s="8"/>
      <c r="H17" s="9"/>
      <c r="I17" s="9"/>
      <c r="J17" s="9"/>
      <c r="K17" s="8"/>
      <c r="L17" s="9"/>
    </row>
    <row r="18" spans="1:12" ht="18">
      <c r="A18" s="10" t="s">
        <v>22</v>
      </c>
      <c r="F18" s="9">
        <f>SUM(F15:F16)</f>
        <v>19656</v>
      </c>
      <c r="G18" s="8"/>
      <c r="H18" s="8">
        <f>H15+H16</f>
        <v>17483</v>
      </c>
      <c r="I18" s="9"/>
      <c r="J18" s="9">
        <f>SUM(J15:J16)</f>
        <v>33691</v>
      </c>
      <c r="K18" s="8"/>
      <c r="L18" s="8">
        <f>L15+L16</f>
        <v>34636</v>
      </c>
    </row>
    <row r="19" spans="1:12" ht="18">
      <c r="A19" s="12"/>
      <c r="F19" s="8"/>
      <c r="G19" s="8"/>
      <c r="H19" s="8"/>
      <c r="I19" s="9"/>
      <c r="J19" s="8"/>
      <c r="K19" s="8"/>
      <c r="L19" s="8"/>
    </row>
    <row r="20" spans="1:12" ht="18">
      <c r="A20" s="10" t="s">
        <v>23</v>
      </c>
      <c r="F20" s="8">
        <v>4172</v>
      </c>
      <c r="G20" s="8"/>
      <c r="H20" s="8">
        <v>1286</v>
      </c>
      <c r="I20" s="9"/>
      <c r="J20" s="8">
        <v>5462</v>
      </c>
      <c r="K20" s="8"/>
      <c r="L20" s="8">
        <v>2290</v>
      </c>
    </row>
    <row r="21" spans="6:12" ht="18">
      <c r="F21" s="8"/>
      <c r="G21" s="8"/>
      <c r="H21" s="8"/>
      <c r="I21" s="9"/>
      <c r="J21" s="8"/>
      <c r="K21" s="8"/>
      <c r="L21" s="8"/>
    </row>
    <row r="22" spans="1:12" ht="18">
      <c r="A22" s="10" t="s">
        <v>24</v>
      </c>
      <c r="F22" s="8">
        <v>-6747</v>
      </c>
      <c r="G22" s="8"/>
      <c r="H22" s="8">
        <v>-5097</v>
      </c>
      <c r="I22" s="9"/>
      <c r="J22" s="8">
        <v>-11769</v>
      </c>
      <c r="K22" s="8"/>
      <c r="L22" s="8">
        <v>-10319</v>
      </c>
    </row>
    <row r="23" spans="1:12" ht="18">
      <c r="A23" s="10" t="s">
        <v>25</v>
      </c>
      <c r="F23" s="8">
        <v>-1136</v>
      </c>
      <c r="G23" s="8"/>
      <c r="H23" s="8">
        <v>-951</v>
      </c>
      <c r="I23" s="9"/>
      <c r="J23" s="8">
        <v>-2285</v>
      </c>
      <c r="K23" s="8"/>
      <c r="L23" s="8">
        <v>-1899</v>
      </c>
    </row>
    <row r="24" spans="1:12" ht="18">
      <c r="A24" s="10" t="s">
        <v>26</v>
      </c>
      <c r="F24" s="13">
        <v>0</v>
      </c>
      <c r="G24" s="13"/>
      <c r="H24" s="13">
        <v>0</v>
      </c>
      <c r="I24" s="14"/>
      <c r="J24" s="8">
        <v>-1</v>
      </c>
      <c r="K24" s="13"/>
      <c r="L24" s="8">
        <v>0</v>
      </c>
    </row>
    <row r="25" spans="6:12" ht="18">
      <c r="F25" s="11"/>
      <c r="G25" s="8"/>
      <c r="H25" s="15"/>
      <c r="I25" s="14"/>
      <c r="J25" s="15"/>
      <c r="K25" s="13"/>
      <c r="L25" s="15"/>
    </row>
    <row r="26" spans="1:12" ht="18">
      <c r="A26" s="10" t="s">
        <v>27</v>
      </c>
      <c r="E26" s="3" t="s">
        <v>20</v>
      </c>
      <c r="F26" s="8">
        <f>SUM(F18:F25)</f>
        <v>15945</v>
      </c>
      <c r="G26" s="8"/>
      <c r="H26" s="13">
        <f>SUM(H18:H25)</f>
        <v>12721</v>
      </c>
      <c r="I26" s="14"/>
      <c r="J26" s="13">
        <f>SUM(J18:J25)</f>
        <v>25098</v>
      </c>
      <c r="K26" s="13"/>
      <c r="L26" s="13">
        <f>SUM(L18:L25)</f>
        <v>24708</v>
      </c>
    </row>
    <row r="27" spans="1:12" ht="6" customHeight="1">
      <c r="A27" s="12"/>
      <c r="F27" s="8"/>
      <c r="G27" s="8"/>
      <c r="H27" s="13"/>
      <c r="I27" s="14"/>
      <c r="J27" s="13"/>
      <c r="K27" s="13"/>
      <c r="L27" s="13"/>
    </row>
    <row r="28" spans="1:12" ht="18">
      <c r="A28" s="10" t="s">
        <v>28</v>
      </c>
      <c r="E28" s="3" t="s">
        <v>29</v>
      </c>
      <c r="F28" s="8">
        <v>-4210</v>
      </c>
      <c r="G28" s="8"/>
      <c r="H28" s="13">
        <v>-3698</v>
      </c>
      <c r="I28" s="14"/>
      <c r="J28" s="8">
        <v>-6908</v>
      </c>
      <c r="K28" s="13"/>
      <c r="L28" s="8">
        <v>-6502</v>
      </c>
    </row>
    <row r="29" spans="6:12" ht="4.5" customHeight="1">
      <c r="F29" s="11"/>
      <c r="G29" s="8"/>
      <c r="H29" s="11"/>
      <c r="I29" s="14"/>
      <c r="J29" s="11"/>
      <c r="K29" s="13"/>
      <c r="L29" s="11"/>
    </row>
    <row r="30" spans="1:12" ht="18">
      <c r="A30" s="10" t="s">
        <v>30</v>
      </c>
      <c r="F30" s="16">
        <f>SUM(F26:F28)</f>
        <v>11735</v>
      </c>
      <c r="G30" s="9"/>
      <c r="H30" s="16">
        <f>SUM(H26:H28)</f>
        <v>9023</v>
      </c>
      <c r="I30" s="9"/>
      <c r="J30" s="16">
        <f>SUM(J26:J28)</f>
        <v>18190</v>
      </c>
      <c r="K30" s="9"/>
      <c r="L30" s="16">
        <f>SUM(L26:L28)</f>
        <v>18206</v>
      </c>
    </row>
    <row r="31" spans="1:12" ht="4.5" customHeight="1">
      <c r="A31" s="10"/>
      <c r="F31" s="8"/>
      <c r="G31" s="8"/>
      <c r="H31" s="8"/>
      <c r="I31" s="9"/>
      <c r="J31" s="8"/>
      <c r="K31" s="8"/>
      <c r="L31" s="8"/>
    </row>
    <row r="32" spans="1:12" ht="18">
      <c r="A32" s="12" t="s">
        <v>31</v>
      </c>
      <c r="F32" s="17"/>
      <c r="G32" s="17"/>
      <c r="H32" s="17"/>
      <c r="I32" s="17"/>
      <c r="J32" s="17"/>
      <c r="K32" s="17"/>
      <c r="L32" s="17"/>
    </row>
    <row r="33" spans="1:12" ht="18">
      <c r="A33" s="10" t="s">
        <v>32</v>
      </c>
      <c r="F33" s="17"/>
      <c r="G33" s="17"/>
      <c r="H33" s="17"/>
      <c r="I33" s="17"/>
      <c r="J33" s="17"/>
      <c r="K33" s="17"/>
      <c r="L33" s="17"/>
    </row>
    <row r="34" spans="1:12" ht="18">
      <c r="A34" s="12"/>
      <c r="B34" s="2" t="s">
        <v>33</v>
      </c>
      <c r="F34" s="17"/>
      <c r="G34" s="17"/>
      <c r="H34" s="17"/>
      <c r="I34" s="17"/>
      <c r="J34" s="17"/>
      <c r="K34" s="17"/>
      <c r="L34" s="17"/>
    </row>
    <row r="35" spans="1:12" ht="18">
      <c r="A35" s="12"/>
      <c r="B35" s="18" t="s">
        <v>34</v>
      </c>
      <c r="F35" s="17">
        <v>-1603</v>
      </c>
      <c r="G35" s="17"/>
      <c r="H35" s="17">
        <v>0</v>
      </c>
      <c r="I35" s="17"/>
      <c r="J35" s="17">
        <v>-3203</v>
      </c>
      <c r="K35" s="17"/>
      <c r="L35" s="17">
        <v>0</v>
      </c>
    </row>
    <row r="36" spans="1:12" ht="18">
      <c r="A36" s="12"/>
      <c r="B36" s="18"/>
      <c r="F36" s="17"/>
      <c r="G36" s="17"/>
      <c r="H36" s="17"/>
      <c r="I36" s="17"/>
      <c r="J36" s="17"/>
      <c r="K36" s="17"/>
      <c r="L36" s="17"/>
    </row>
    <row r="37" spans="1:12" ht="18">
      <c r="A37" s="12" t="s">
        <v>35</v>
      </c>
      <c r="B37" s="1"/>
      <c r="F37" s="9"/>
      <c r="G37" s="8"/>
      <c r="H37" s="9"/>
      <c r="I37" s="9"/>
      <c r="J37" s="9"/>
      <c r="K37" s="8"/>
      <c r="L37" s="9"/>
    </row>
    <row r="38" spans="1:12" ht="18.75" thickBot="1">
      <c r="A38" s="12" t="s">
        <v>36</v>
      </c>
      <c r="B38" s="1" t="s">
        <v>37</v>
      </c>
      <c r="F38" s="19">
        <f>SUM(F30:F37)</f>
        <v>10132</v>
      </c>
      <c r="G38" s="8"/>
      <c r="H38" s="19">
        <f>SUM(H30:H37)</f>
        <v>9023</v>
      </c>
      <c r="I38" s="9"/>
      <c r="J38" s="19">
        <f>SUM(J30:J37)</f>
        <v>14987</v>
      </c>
      <c r="K38" s="8"/>
      <c r="L38" s="19">
        <f>SUM(L30:L37)</f>
        <v>18206</v>
      </c>
    </row>
    <row r="39" spans="1:12" ht="18">
      <c r="A39" s="12"/>
      <c r="B39" s="1"/>
      <c r="F39" s="9"/>
      <c r="G39" s="8"/>
      <c r="H39" s="9"/>
      <c r="I39" s="9"/>
      <c r="J39" s="9"/>
      <c r="K39" s="8"/>
      <c r="L39" s="9"/>
    </row>
    <row r="40" spans="1:12" ht="18">
      <c r="A40" s="2" t="s">
        <v>38</v>
      </c>
      <c r="F40" s="8"/>
      <c r="G40" s="8"/>
      <c r="H40" s="8"/>
      <c r="I40" s="9"/>
      <c r="J40" s="8"/>
      <c r="K40" s="8"/>
      <c r="L40" s="8"/>
    </row>
    <row r="41" spans="1:12" ht="18">
      <c r="A41" s="2" t="s">
        <v>39</v>
      </c>
      <c r="F41" s="8">
        <v>8953</v>
      </c>
      <c r="G41" s="8"/>
      <c r="H41" s="8">
        <v>4382</v>
      </c>
      <c r="I41" s="9"/>
      <c r="J41" s="8">
        <v>12010</v>
      </c>
      <c r="K41" s="8"/>
      <c r="L41" s="8">
        <v>9691</v>
      </c>
    </row>
    <row r="42" spans="1:12" ht="18">
      <c r="A42" s="2" t="s">
        <v>40</v>
      </c>
      <c r="F42" s="8">
        <v>2782</v>
      </c>
      <c r="G42" s="8"/>
      <c r="H42" s="8">
        <v>4641</v>
      </c>
      <c r="I42" s="9"/>
      <c r="J42" s="8">
        <v>6180</v>
      </c>
      <c r="K42" s="8"/>
      <c r="L42" s="8">
        <v>8515</v>
      </c>
    </row>
    <row r="43" spans="6:12" ht="18.75" thickBot="1">
      <c r="F43" s="19">
        <f>F41+F42</f>
        <v>11735</v>
      </c>
      <c r="G43" s="8"/>
      <c r="H43" s="19">
        <f>H41+H42</f>
        <v>9023</v>
      </c>
      <c r="I43" s="9"/>
      <c r="J43" s="19">
        <f>J41+J42</f>
        <v>18190</v>
      </c>
      <c r="K43" s="8"/>
      <c r="L43" s="19">
        <f>L41+L42</f>
        <v>18206</v>
      </c>
    </row>
    <row r="44" spans="6:12" ht="3.75" customHeight="1">
      <c r="F44" s="9"/>
      <c r="G44" s="8"/>
      <c r="H44" s="9"/>
      <c r="I44" s="9"/>
      <c r="J44" s="9"/>
      <c r="K44" s="8"/>
      <c r="L44" s="9"/>
    </row>
    <row r="45" spans="1:12" ht="18">
      <c r="A45" s="2" t="s">
        <v>35</v>
      </c>
      <c r="F45" s="9"/>
      <c r="G45" s="8"/>
      <c r="H45" s="9"/>
      <c r="I45" s="9"/>
      <c r="J45" s="9"/>
      <c r="K45" s="8"/>
      <c r="L45" s="9"/>
    </row>
    <row r="46" spans="2:12" ht="18">
      <c r="B46" s="2" t="s">
        <v>41</v>
      </c>
      <c r="F46" s="9"/>
      <c r="G46" s="8"/>
      <c r="H46" s="9"/>
      <c r="I46" s="9"/>
      <c r="J46" s="9"/>
      <c r="K46" s="8"/>
      <c r="L46" s="9"/>
    </row>
    <row r="47" spans="1:12" ht="18">
      <c r="A47" s="2" t="s">
        <v>39</v>
      </c>
      <c r="F47" s="9">
        <v>7350</v>
      </c>
      <c r="G47" s="8"/>
      <c r="H47" s="9">
        <v>4382</v>
      </c>
      <c r="I47" s="9"/>
      <c r="J47" s="9">
        <v>8807</v>
      </c>
      <c r="K47" s="8"/>
      <c r="L47" s="9">
        <v>9691</v>
      </c>
    </row>
    <row r="48" spans="1:12" ht="18">
      <c r="A48" s="2" t="s">
        <v>40</v>
      </c>
      <c r="F48" s="9">
        <v>2782</v>
      </c>
      <c r="G48" s="8"/>
      <c r="H48" s="9">
        <v>4641</v>
      </c>
      <c r="I48" s="9"/>
      <c r="J48" s="9">
        <v>6180</v>
      </c>
      <c r="K48" s="8"/>
      <c r="L48" s="9">
        <v>8515</v>
      </c>
    </row>
    <row r="49" spans="6:12" ht="18.75" thickBot="1">
      <c r="F49" s="19">
        <f>SUM(F45:F48)</f>
        <v>10132</v>
      </c>
      <c r="G49" s="8"/>
      <c r="H49" s="19">
        <f>SUM(H45:H48)</f>
        <v>9023</v>
      </c>
      <c r="I49" s="9"/>
      <c r="J49" s="19">
        <f>SUM(J45:J48)</f>
        <v>14987</v>
      </c>
      <c r="K49" s="8"/>
      <c r="L49" s="19">
        <f>SUM(L45:L48)</f>
        <v>18206</v>
      </c>
    </row>
    <row r="50" spans="6:12" ht="6.75" customHeight="1">
      <c r="F50" s="9"/>
      <c r="G50" s="8"/>
      <c r="H50" s="9"/>
      <c r="I50" s="9"/>
      <c r="J50" s="9"/>
      <c r="K50" s="8"/>
      <c r="L50" s="9"/>
    </row>
    <row r="51" spans="1:12" ht="18">
      <c r="A51" s="1" t="s">
        <v>42</v>
      </c>
      <c r="F51" s="8"/>
      <c r="G51" s="8"/>
      <c r="H51" s="8"/>
      <c r="I51" s="9"/>
      <c r="J51" s="8"/>
      <c r="K51" s="8"/>
      <c r="L51" s="8"/>
    </row>
    <row r="52" spans="2:12" ht="18">
      <c r="B52" s="1" t="s">
        <v>43</v>
      </c>
      <c r="F52" s="8"/>
      <c r="G52" s="8"/>
      <c r="H52" s="8"/>
      <c r="I52" s="9"/>
      <c r="J52" s="8"/>
      <c r="K52" s="8"/>
      <c r="L52" s="8"/>
    </row>
    <row r="53" spans="2:12" ht="8.25" customHeight="1">
      <c r="B53" s="1"/>
      <c r="F53" s="8"/>
      <c r="G53" s="8"/>
      <c r="H53" s="8"/>
      <c r="I53" s="9"/>
      <c r="J53" s="8"/>
      <c r="K53" s="8"/>
      <c r="L53" s="8"/>
    </row>
    <row r="54" spans="1:12" ht="18.75" thickBot="1">
      <c r="A54" s="10" t="s">
        <v>44</v>
      </c>
      <c r="F54" s="20">
        <f>F41/100000*100</f>
        <v>8.953</v>
      </c>
      <c r="G54" s="21"/>
      <c r="H54" s="20">
        <f>H41/100000*100</f>
        <v>4.382</v>
      </c>
      <c r="I54" s="21"/>
      <c r="J54" s="20">
        <f>J41/100000*100</f>
        <v>12.01</v>
      </c>
      <c r="K54" s="22"/>
      <c r="L54" s="20">
        <f>L41/100000*100</f>
        <v>9.690999999999999</v>
      </c>
    </row>
    <row r="55" spans="6:9" ht="18">
      <c r="F55" s="23"/>
      <c r="G55" s="23"/>
      <c r="H55" s="23"/>
      <c r="I55" s="23"/>
    </row>
    <row r="56" ht="18"/>
    <row r="57" ht="18"/>
    <row r="58" ht="18">
      <c r="A58" s="10"/>
    </row>
    <row r="59" ht="18">
      <c r="A59" s="10"/>
    </row>
    <row r="60" ht="18">
      <c r="A60" s="10"/>
    </row>
    <row r="61" ht="18">
      <c r="A61" s="10"/>
    </row>
    <row r="62" ht="18">
      <c r="A62" s="10"/>
    </row>
    <row r="63" ht="18">
      <c r="A63" s="10"/>
    </row>
    <row r="64" ht="18">
      <c r="A64" s="10"/>
    </row>
    <row r="65" ht="18">
      <c r="A65" s="10"/>
    </row>
    <row r="66" ht="18">
      <c r="A66" s="10"/>
    </row>
    <row r="67" ht="18">
      <c r="A67" s="10"/>
    </row>
    <row r="78" ht="18">
      <c r="A78" s="10"/>
    </row>
    <row r="79" ht="18">
      <c r="A79" s="10"/>
    </row>
    <row r="80" ht="18">
      <c r="A80" s="10"/>
    </row>
    <row r="82" ht="18">
      <c r="A82" s="10"/>
    </row>
    <row r="83" ht="18">
      <c r="A83" s="10"/>
    </row>
    <row r="84" ht="18">
      <c r="A84" s="10"/>
    </row>
  </sheetData>
  <sheetProtection/>
  <mergeCells count="2">
    <mergeCell ref="F7:H7"/>
    <mergeCell ref="J7:L7"/>
  </mergeCells>
  <printOptions/>
  <pageMargins left="1" right="0.45" top="0.75" bottom="0.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J62"/>
  <sheetViews>
    <sheetView zoomScalePageLayoutView="0" workbookViewId="0" topLeftCell="A1">
      <selection activeCell="A1" sqref="A1"/>
    </sheetView>
  </sheetViews>
  <sheetFormatPr defaultColWidth="9.140625" defaultRowHeight="15"/>
  <cols>
    <col min="1" max="1" width="3.8515625" style="25" customWidth="1"/>
    <col min="2" max="2" width="61.28125" style="25" customWidth="1"/>
    <col min="3" max="3" width="0.13671875" style="26" hidden="1" customWidth="1"/>
    <col min="4" max="4" width="12.8515625" style="25" customWidth="1"/>
    <col min="5" max="5" width="2.28125" style="25" customWidth="1"/>
    <col min="6" max="6" width="14.140625" style="25" customWidth="1"/>
    <col min="7" max="7" width="11.57421875" style="25" customWidth="1"/>
    <col min="8" max="9" width="9.140625" style="25" customWidth="1"/>
    <col min="10" max="10" width="10.421875" style="25" bestFit="1" customWidth="1"/>
    <col min="11" max="16384" width="9.140625" style="25" customWidth="1"/>
  </cols>
  <sheetData>
    <row r="1" spans="1:6" ht="16.5">
      <c r="A1" s="24" t="s">
        <v>0</v>
      </c>
      <c r="F1" s="27"/>
    </row>
    <row r="2" ht="16.5">
      <c r="A2" s="28" t="s">
        <v>1</v>
      </c>
    </row>
    <row r="3" spans="1:2" ht="16.5">
      <c r="A3" s="24" t="s">
        <v>45</v>
      </c>
      <c r="B3" s="24"/>
    </row>
    <row r="4" spans="1:2" ht="16.5">
      <c r="A4" s="24" t="s">
        <v>46</v>
      </c>
      <c r="B4" s="24"/>
    </row>
    <row r="5" spans="1:6" ht="16.5">
      <c r="A5" s="28" t="s">
        <v>4</v>
      </c>
      <c r="B5" s="24"/>
      <c r="D5" s="29" t="s">
        <v>47</v>
      </c>
      <c r="E5" s="29"/>
      <c r="F5" s="29" t="s">
        <v>47</v>
      </c>
    </row>
    <row r="6" spans="3:6" ht="16.5">
      <c r="C6" s="30" t="s">
        <v>16</v>
      </c>
      <c r="D6" s="31" t="s">
        <v>14</v>
      </c>
      <c r="E6" s="29"/>
      <c r="F6" s="32" t="s">
        <v>267</v>
      </c>
    </row>
    <row r="7" spans="1:6" ht="16.5">
      <c r="A7" s="24"/>
      <c r="B7" s="24"/>
      <c r="D7" s="29" t="s">
        <v>48</v>
      </c>
      <c r="E7" s="29"/>
      <c r="F7" s="29" t="s">
        <v>48</v>
      </c>
    </row>
    <row r="8" spans="1:6" ht="16.5">
      <c r="A8" s="24" t="s">
        <v>49</v>
      </c>
      <c r="B8" s="24"/>
      <c r="F8" s="29"/>
    </row>
    <row r="9" spans="1:6" ht="16.5">
      <c r="A9" s="25" t="s">
        <v>50</v>
      </c>
      <c r="C9" s="26" t="s">
        <v>51</v>
      </c>
      <c r="D9" s="33">
        <v>49864</v>
      </c>
      <c r="E9" s="33"/>
      <c r="F9" s="33">
        <v>47652</v>
      </c>
    </row>
    <row r="10" spans="1:6" ht="16.5">
      <c r="A10" s="25" t="s">
        <v>52</v>
      </c>
      <c r="D10" s="33">
        <v>86544</v>
      </c>
      <c r="E10" s="33"/>
      <c r="F10" s="33">
        <v>86446</v>
      </c>
    </row>
    <row r="11" spans="1:6" ht="16.5">
      <c r="A11" s="25" t="s">
        <v>53</v>
      </c>
      <c r="D11" s="33">
        <v>18949</v>
      </c>
      <c r="E11" s="33"/>
      <c r="F11" s="33">
        <v>18949</v>
      </c>
    </row>
    <row r="12" spans="1:6" ht="16.5">
      <c r="A12" s="25" t="s">
        <v>54</v>
      </c>
      <c r="C12" s="26" t="s">
        <v>55</v>
      </c>
      <c r="D12" s="33">
        <v>1985</v>
      </c>
      <c r="E12" s="34"/>
      <c r="F12" s="33">
        <v>1986</v>
      </c>
    </row>
    <row r="13" spans="1:8" ht="16.5">
      <c r="A13" s="25" t="s">
        <v>56</v>
      </c>
      <c r="D13" s="33">
        <v>30311</v>
      </c>
      <c r="E13" s="34"/>
      <c r="F13" s="33">
        <v>33016</v>
      </c>
      <c r="H13" s="34"/>
    </row>
    <row r="14" spans="1:6" ht="16.5">
      <c r="A14" s="25" t="s">
        <v>57</v>
      </c>
      <c r="D14" s="33">
        <v>23811</v>
      </c>
      <c r="E14" s="34"/>
      <c r="F14" s="33">
        <v>23811</v>
      </c>
    </row>
    <row r="15" spans="4:6" ht="16.5">
      <c r="D15" s="33"/>
      <c r="E15" s="34"/>
      <c r="F15" s="33"/>
    </row>
    <row r="16" spans="4:6" ht="16.5">
      <c r="D16" s="35">
        <f>SUM(D8:D15)</f>
        <v>211464</v>
      </c>
      <c r="E16" s="34"/>
      <c r="F16" s="35">
        <f>SUM(F8:F15)</f>
        <v>211860</v>
      </c>
    </row>
    <row r="17" spans="4:6" ht="4.5" customHeight="1">
      <c r="D17" s="36"/>
      <c r="E17" s="34"/>
      <c r="F17" s="36"/>
    </row>
    <row r="18" spans="1:6" ht="16.5">
      <c r="A18" s="24" t="s">
        <v>58</v>
      </c>
      <c r="B18" s="24"/>
      <c r="D18" s="34"/>
      <c r="E18" s="34"/>
      <c r="F18" s="34"/>
    </row>
    <row r="19" spans="1:6" ht="16.5">
      <c r="A19" s="25" t="s">
        <v>59</v>
      </c>
      <c r="D19" s="34">
        <v>151265</v>
      </c>
      <c r="E19" s="34"/>
      <c r="F19" s="34">
        <v>151226</v>
      </c>
    </row>
    <row r="20" spans="1:6" ht="16.5">
      <c r="A20" s="25" t="s">
        <v>60</v>
      </c>
      <c r="D20" s="34">
        <v>5222</v>
      </c>
      <c r="E20" s="34"/>
      <c r="F20" s="34">
        <v>5663</v>
      </c>
    </row>
    <row r="21" spans="1:6" ht="16.5">
      <c r="A21" s="25" t="s">
        <v>61</v>
      </c>
      <c r="D21" s="34">
        <v>27382</v>
      </c>
      <c r="E21" s="34"/>
      <c r="F21" s="34">
        <v>23393</v>
      </c>
    </row>
    <row r="22" spans="1:6" ht="16.5">
      <c r="A22" s="25" t="s">
        <v>62</v>
      </c>
      <c r="D22" s="34">
        <v>116112</v>
      </c>
      <c r="E22" s="34"/>
      <c r="F22" s="34">
        <v>117101</v>
      </c>
    </row>
    <row r="23" spans="1:6" ht="16.5">
      <c r="A23" s="25" t="s">
        <v>63</v>
      </c>
      <c r="D23" s="37">
        <v>145860</v>
      </c>
      <c r="E23" s="34"/>
      <c r="F23" s="37">
        <v>146604</v>
      </c>
    </row>
    <row r="24" spans="4:6" ht="16.5">
      <c r="D24" s="36">
        <f>SUM(D19:D23)</f>
        <v>445841</v>
      </c>
      <c r="E24" s="36"/>
      <c r="F24" s="36">
        <f>SUM(F19:F23)</f>
        <v>443987</v>
      </c>
    </row>
    <row r="25" spans="1:6" ht="4.5" customHeight="1">
      <c r="A25" s="24"/>
      <c r="D25" s="34"/>
      <c r="E25" s="34"/>
      <c r="F25" s="34"/>
    </row>
    <row r="26" spans="1:6" ht="17.25" thickBot="1">
      <c r="A26" s="24" t="s">
        <v>64</v>
      </c>
      <c r="D26" s="38">
        <f>D16+D24</f>
        <v>657305</v>
      </c>
      <c r="F26" s="38">
        <f>F16+F24</f>
        <v>655847</v>
      </c>
    </row>
    <row r="27" ht="4.5" customHeight="1"/>
    <row r="28" spans="1:6" ht="16.5">
      <c r="A28" s="24" t="s">
        <v>65</v>
      </c>
      <c r="B28" s="24"/>
      <c r="D28" s="34"/>
      <c r="E28" s="34"/>
      <c r="F28" s="34"/>
    </row>
    <row r="29" spans="1:6" ht="5.25" customHeight="1">
      <c r="A29" s="24"/>
      <c r="B29" s="24"/>
      <c r="D29" s="34"/>
      <c r="E29" s="34"/>
      <c r="F29" s="34"/>
    </row>
    <row r="30" spans="1:6" ht="16.5">
      <c r="A30" s="24" t="s">
        <v>66</v>
      </c>
      <c r="B30" s="24"/>
      <c r="D30" s="34"/>
      <c r="E30" s="34"/>
      <c r="F30" s="34"/>
    </row>
    <row r="31" spans="1:6" ht="16.5">
      <c r="A31" s="24"/>
      <c r="B31" s="24" t="s">
        <v>67</v>
      </c>
      <c r="D31" s="34"/>
      <c r="E31" s="34"/>
      <c r="F31" s="34"/>
    </row>
    <row r="32" spans="1:6" ht="16.5">
      <c r="A32" s="25" t="s">
        <v>68</v>
      </c>
      <c r="D32" s="34">
        <v>100000</v>
      </c>
      <c r="E32" s="34"/>
      <c r="F32" s="34">
        <v>100000</v>
      </c>
    </row>
    <row r="33" spans="1:6" ht="16.5">
      <c r="A33" s="25" t="s">
        <v>69</v>
      </c>
      <c r="D33" s="34">
        <v>172770</v>
      </c>
      <c r="E33" s="34"/>
      <c r="F33" s="34">
        <v>172770</v>
      </c>
    </row>
    <row r="34" spans="1:8" ht="16.5">
      <c r="A34" s="25" t="s">
        <v>70</v>
      </c>
      <c r="D34" s="34">
        <v>-249</v>
      </c>
      <c r="E34" s="34"/>
      <c r="F34" s="34">
        <v>2954</v>
      </c>
      <c r="H34" s="34"/>
    </row>
    <row r="35" spans="1:9" ht="16.5">
      <c r="A35" s="25" t="s">
        <v>71</v>
      </c>
      <c r="D35" s="37">
        <v>144454</v>
      </c>
      <c r="E35" s="34"/>
      <c r="F35" s="37">
        <v>134319</v>
      </c>
      <c r="I35" s="34"/>
    </row>
    <row r="36" spans="4:6" ht="16.5">
      <c r="D36" s="34">
        <f>SUM(D31:D35)</f>
        <v>416975</v>
      </c>
      <c r="E36" s="34"/>
      <c r="F36" s="34">
        <f>SUM(F31:F35)</f>
        <v>410043</v>
      </c>
    </row>
    <row r="37" spans="1:9" ht="16.5">
      <c r="A37" s="25" t="s">
        <v>40</v>
      </c>
      <c r="D37" s="34">
        <v>82449</v>
      </c>
      <c r="E37" s="34"/>
      <c r="F37" s="34">
        <v>81269</v>
      </c>
      <c r="G37" s="34"/>
      <c r="I37" s="34"/>
    </row>
    <row r="38" spans="1:6" ht="16.5">
      <c r="A38" s="24" t="s">
        <v>72</v>
      </c>
      <c r="D38" s="35">
        <f>SUM(D36:D37)</f>
        <v>499424</v>
      </c>
      <c r="E38" s="34"/>
      <c r="F38" s="35">
        <f>SUM(F36:F37)</f>
        <v>491312</v>
      </c>
    </row>
    <row r="39" spans="4:6" ht="6" customHeight="1">
      <c r="D39" s="34"/>
      <c r="E39" s="34"/>
      <c r="F39" s="34"/>
    </row>
    <row r="40" spans="1:6" ht="16.5">
      <c r="A40" s="24" t="s">
        <v>73</v>
      </c>
      <c r="D40" s="34"/>
      <c r="E40" s="34"/>
      <c r="F40" s="34"/>
    </row>
    <row r="41" spans="1:6" ht="16.5">
      <c r="A41" s="25" t="s">
        <v>74</v>
      </c>
      <c r="C41" s="26" t="s">
        <v>75</v>
      </c>
      <c r="D41" s="34">
        <v>40639</v>
      </c>
      <c r="E41" s="34"/>
      <c r="F41" s="34">
        <v>40364</v>
      </c>
    </row>
    <row r="42" spans="1:6" ht="16.5">
      <c r="A42" s="25" t="s">
        <v>76</v>
      </c>
      <c r="D42" s="34">
        <v>239</v>
      </c>
      <c r="E42" s="34"/>
      <c r="F42" s="34">
        <v>221</v>
      </c>
    </row>
    <row r="43" spans="1:6" ht="16.5">
      <c r="A43" s="25" t="s">
        <v>77</v>
      </c>
      <c r="D43" s="34">
        <v>5663</v>
      </c>
      <c r="E43" s="34"/>
      <c r="F43" s="34">
        <v>5340</v>
      </c>
    </row>
    <row r="44" spans="4:10" ht="16.5">
      <c r="D44" s="35">
        <f>SUM(D40:D43)</f>
        <v>46541</v>
      </c>
      <c r="E44" s="34"/>
      <c r="F44" s="35">
        <f>SUM(F40:F43)</f>
        <v>45925</v>
      </c>
      <c r="J44" s="34"/>
    </row>
    <row r="45" spans="4:6" ht="3.75" customHeight="1">
      <c r="D45" s="36"/>
      <c r="E45" s="34"/>
      <c r="F45" s="36"/>
    </row>
    <row r="46" spans="1:6" ht="16.5">
      <c r="A46" s="24" t="s">
        <v>78</v>
      </c>
      <c r="D46" s="36"/>
      <c r="F46" s="36"/>
    </row>
    <row r="47" spans="1:6" ht="16.5">
      <c r="A47" s="25" t="s">
        <v>79</v>
      </c>
      <c r="D47" s="36">
        <v>9</v>
      </c>
      <c r="F47" s="36">
        <v>821</v>
      </c>
    </row>
    <row r="48" spans="1:6" ht="16.5">
      <c r="A48" s="25" t="s">
        <v>74</v>
      </c>
      <c r="C48" s="26" t="s">
        <v>75</v>
      </c>
      <c r="D48" s="34">
        <v>77163</v>
      </c>
      <c r="E48" s="34"/>
      <c r="F48" s="34">
        <v>77283</v>
      </c>
    </row>
    <row r="49" spans="1:6" ht="16.5">
      <c r="A49" s="25" t="s">
        <v>80</v>
      </c>
      <c r="D49" s="34">
        <v>2439</v>
      </c>
      <c r="E49" s="34"/>
      <c r="F49" s="34">
        <v>3804</v>
      </c>
    </row>
    <row r="50" spans="1:6" ht="16.5">
      <c r="A50" s="25" t="s">
        <v>81</v>
      </c>
      <c r="D50" s="34">
        <v>25066</v>
      </c>
      <c r="E50" s="34"/>
      <c r="F50" s="34">
        <v>35004</v>
      </c>
    </row>
    <row r="51" spans="1:6" ht="16.5">
      <c r="A51" s="25" t="s">
        <v>82</v>
      </c>
      <c r="D51" s="36">
        <v>6663</v>
      </c>
      <c r="E51" s="36"/>
      <c r="F51" s="36">
        <v>1698</v>
      </c>
    </row>
    <row r="52" spans="4:6" ht="16.5">
      <c r="D52" s="35">
        <f>SUM(D47:D51)</f>
        <v>111340</v>
      </c>
      <c r="E52" s="34"/>
      <c r="F52" s="35">
        <f>SUM(F47:F51)</f>
        <v>118610</v>
      </c>
    </row>
    <row r="53" spans="4:6" ht="3.75" customHeight="1">
      <c r="D53" s="34"/>
      <c r="E53" s="34"/>
      <c r="F53" s="34"/>
    </row>
    <row r="54" spans="1:6" ht="16.5">
      <c r="A54" s="24" t="s">
        <v>83</v>
      </c>
      <c r="D54" s="37">
        <f>D44+D52</f>
        <v>157881</v>
      </c>
      <c r="E54" s="36"/>
      <c r="F54" s="37">
        <f>F44+F52</f>
        <v>164535</v>
      </c>
    </row>
    <row r="55" spans="1:6" ht="4.5" customHeight="1">
      <c r="A55" s="24"/>
      <c r="D55" s="34"/>
      <c r="E55" s="34"/>
      <c r="F55" s="34"/>
    </row>
    <row r="56" spans="1:6" ht="17.25" thickBot="1">
      <c r="A56" s="24" t="s">
        <v>84</v>
      </c>
      <c r="D56" s="39">
        <f>D38+D54</f>
        <v>657305</v>
      </c>
      <c r="E56" s="36"/>
      <c r="F56" s="39">
        <f>F38+F54</f>
        <v>655847</v>
      </c>
    </row>
    <row r="58" ht="16.5"/>
    <row r="59" ht="16.5"/>
    <row r="60" ht="16.5"/>
    <row r="61" spans="4:6" ht="16.5">
      <c r="D61" s="34"/>
      <c r="F61" s="34"/>
    </row>
    <row r="62" spans="4:6" ht="16.5">
      <c r="D62" s="34"/>
      <c r="F62" s="34"/>
    </row>
  </sheetData>
  <sheetProtection/>
  <printOptions/>
  <pageMargins left="1.1" right="0.7" top="0.5" bottom="0.25" header="0.3" footer="0.3"/>
  <pageSetup horizontalDpi="600" verticalDpi="600" orientation="portrait" scale="85" r:id="rId2"/>
  <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5"/>
  <cols>
    <col min="1" max="1" width="3.421875" style="25" customWidth="1"/>
    <col min="2" max="2" width="29.140625" style="25" customWidth="1"/>
    <col min="3" max="4" width="15.140625" style="25" customWidth="1"/>
    <col min="5" max="5" width="11.28125" style="25" customWidth="1"/>
    <col min="6" max="6" width="10.140625" style="25" customWidth="1"/>
    <col min="7" max="8" width="15.57421875" style="25" customWidth="1"/>
    <col min="9" max="9" width="10.140625" style="25" customWidth="1"/>
    <col min="10" max="10" width="9.140625" style="25" customWidth="1"/>
    <col min="11" max="11" width="10.421875" style="25" bestFit="1" customWidth="1"/>
    <col min="12" max="16384" width="9.140625" style="25" customWidth="1"/>
  </cols>
  <sheetData>
    <row r="1" ht="16.5">
      <c r="A1" s="24" t="s">
        <v>0</v>
      </c>
    </row>
    <row r="2" ht="16.5">
      <c r="A2" s="28" t="s">
        <v>1</v>
      </c>
    </row>
    <row r="3" ht="16.5">
      <c r="A3" s="24" t="s">
        <v>85</v>
      </c>
    </row>
    <row r="4" ht="16.5">
      <c r="A4" s="24" t="s">
        <v>3</v>
      </c>
    </row>
    <row r="5" ht="16.5">
      <c r="A5" s="28" t="s">
        <v>4</v>
      </c>
    </row>
    <row r="6" spans="6:8" ht="16.5">
      <c r="F6" s="30" t="s">
        <v>268</v>
      </c>
      <c r="G6" s="30"/>
      <c r="H6" s="30"/>
    </row>
    <row r="7" ht="16.5">
      <c r="H7" s="29" t="s">
        <v>86</v>
      </c>
    </row>
    <row r="8" spans="5:8" ht="16.5">
      <c r="E8" s="132" t="s">
        <v>87</v>
      </c>
      <c r="F8" s="132"/>
      <c r="G8" s="29" t="s">
        <v>88</v>
      </c>
      <c r="H8" s="29" t="s">
        <v>89</v>
      </c>
    </row>
    <row r="9" spans="3:9" ht="16.5">
      <c r="C9" s="29" t="s">
        <v>90</v>
      </c>
      <c r="D9" s="29" t="s">
        <v>90</v>
      </c>
      <c r="E9" s="29" t="s">
        <v>91</v>
      </c>
      <c r="F9" s="29" t="s">
        <v>91</v>
      </c>
      <c r="G9" s="29" t="s">
        <v>92</v>
      </c>
      <c r="H9" s="40" t="s">
        <v>93</v>
      </c>
      <c r="I9" s="29" t="s">
        <v>94</v>
      </c>
    </row>
    <row r="10" spans="3:9" ht="16.5">
      <c r="C10" s="29" t="s">
        <v>95</v>
      </c>
      <c r="D10" s="29"/>
      <c r="E10" s="29" t="s">
        <v>96</v>
      </c>
      <c r="F10" s="29" t="s">
        <v>97</v>
      </c>
      <c r="G10" s="29" t="s">
        <v>98</v>
      </c>
      <c r="H10" s="41" t="s">
        <v>99</v>
      </c>
      <c r="I10" s="29" t="s">
        <v>100</v>
      </c>
    </row>
    <row r="11" spans="3:9" ht="16.5">
      <c r="C11" s="29" t="s">
        <v>48</v>
      </c>
      <c r="D11" s="29" t="s">
        <v>48</v>
      </c>
      <c r="E11" s="29" t="s">
        <v>48</v>
      </c>
      <c r="F11" s="29" t="s">
        <v>48</v>
      </c>
      <c r="G11" s="29" t="s">
        <v>48</v>
      </c>
      <c r="H11" s="41" t="s">
        <v>48</v>
      </c>
      <c r="I11" s="29" t="s">
        <v>48</v>
      </c>
    </row>
    <row r="12" ht="16.5">
      <c r="H12" s="42"/>
    </row>
    <row r="13" ht="16.5">
      <c r="H13" s="42"/>
    </row>
    <row r="14" spans="1:9" ht="16.5">
      <c r="A14" s="24" t="s">
        <v>101</v>
      </c>
      <c r="C14" s="34">
        <f>D14+I14</f>
        <v>491312</v>
      </c>
      <c r="D14" s="34">
        <f>SUM(E14:H14)</f>
        <v>410043</v>
      </c>
      <c r="E14" s="34">
        <v>100000</v>
      </c>
      <c r="F14" s="34">
        <v>172770</v>
      </c>
      <c r="G14" s="34">
        <v>134319</v>
      </c>
      <c r="H14" s="43">
        <v>2954</v>
      </c>
      <c r="I14" s="34">
        <f>81269</f>
        <v>81269</v>
      </c>
    </row>
    <row r="15" spans="5:9" ht="16.5">
      <c r="E15" s="34"/>
      <c r="F15" s="34"/>
      <c r="G15" s="34"/>
      <c r="H15" s="43"/>
      <c r="I15" s="34"/>
    </row>
    <row r="16" spans="1:9" ht="16.5">
      <c r="A16" s="25" t="s">
        <v>35</v>
      </c>
      <c r="C16" s="34">
        <f>D16+I16</f>
        <v>14987</v>
      </c>
      <c r="D16" s="34">
        <f>SUM(E16:H16)</f>
        <v>8807</v>
      </c>
      <c r="E16" s="36">
        <v>0</v>
      </c>
      <c r="F16" s="36">
        <v>0</v>
      </c>
      <c r="G16" s="36">
        <v>12010</v>
      </c>
      <c r="H16" s="43">
        <v>-3203</v>
      </c>
      <c r="I16" s="36">
        <v>6180</v>
      </c>
    </row>
    <row r="17" spans="3:9" ht="16.5">
      <c r="C17" s="34"/>
      <c r="D17" s="34"/>
      <c r="E17" s="36"/>
      <c r="F17" s="36"/>
      <c r="G17" s="36"/>
      <c r="H17" s="43"/>
      <c r="I17" s="36"/>
    </row>
    <row r="18" spans="1:8" ht="16.5">
      <c r="A18" s="44" t="s">
        <v>102</v>
      </c>
      <c r="H18" s="42"/>
    </row>
    <row r="19" spans="1:9" ht="16.5">
      <c r="A19" s="25" t="s">
        <v>103</v>
      </c>
      <c r="C19" s="45">
        <f>D19+I19</f>
        <v>-1875</v>
      </c>
      <c r="D19" s="46">
        <f>SUM(E19:H19)</f>
        <v>-1875</v>
      </c>
      <c r="E19" s="46">
        <v>0</v>
      </c>
      <c r="F19" s="46">
        <v>0</v>
      </c>
      <c r="G19" s="46">
        <v>-1875</v>
      </c>
      <c r="H19" s="47">
        <v>0</v>
      </c>
      <c r="I19" s="48">
        <v>0</v>
      </c>
    </row>
    <row r="20" spans="1:9" ht="16.5">
      <c r="A20" s="25" t="s">
        <v>270</v>
      </c>
      <c r="C20" s="49"/>
      <c r="D20" s="36"/>
      <c r="E20" s="36"/>
      <c r="F20" s="36"/>
      <c r="G20" s="36"/>
      <c r="H20" s="43"/>
      <c r="I20" s="50"/>
    </row>
    <row r="21" spans="2:9" ht="16.5">
      <c r="B21" s="25" t="s">
        <v>104</v>
      </c>
      <c r="C21" s="51">
        <f>D21+I21</f>
        <v>-5000</v>
      </c>
      <c r="D21" s="37">
        <f>SUM(E21:H21)</f>
        <v>0</v>
      </c>
      <c r="E21" s="37">
        <v>0</v>
      </c>
      <c r="F21" s="37">
        <v>0</v>
      </c>
      <c r="G21" s="37">
        <v>0</v>
      </c>
      <c r="H21" s="52">
        <v>0</v>
      </c>
      <c r="I21" s="53">
        <v>-5000</v>
      </c>
    </row>
    <row r="22" spans="1:9" ht="16.5">
      <c r="A22" s="25" t="s">
        <v>105</v>
      </c>
      <c r="C22" s="51">
        <f aca="true" t="shared" si="0" ref="C22:I22">SUM(C18:C21)</f>
        <v>-6875</v>
      </c>
      <c r="D22" s="37">
        <f t="shared" si="0"/>
        <v>-1875</v>
      </c>
      <c r="E22" s="37">
        <f t="shared" si="0"/>
        <v>0</v>
      </c>
      <c r="F22" s="37">
        <f t="shared" si="0"/>
        <v>0</v>
      </c>
      <c r="G22" s="37">
        <f t="shared" si="0"/>
        <v>-1875</v>
      </c>
      <c r="H22" s="54">
        <f t="shared" si="0"/>
        <v>0</v>
      </c>
      <c r="I22" s="53">
        <f t="shared" si="0"/>
        <v>-5000</v>
      </c>
    </row>
    <row r="23" spans="8:11" ht="16.5">
      <c r="H23" s="42"/>
      <c r="K23" s="34"/>
    </row>
    <row r="24" spans="1:12" ht="17.25" thickBot="1">
      <c r="A24" s="24" t="s">
        <v>106</v>
      </c>
      <c r="C24" s="39">
        <f aca="true" t="shared" si="1" ref="C24:I24">C14+C16+C22</f>
        <v>499424</v>
      </c>
      <c r="D24" s="39">
        <f t="shared" si="1"/>
        <v>416975</v>
      </c>
      <c r="E24" s="39">
        <f t="shared" si="1"/>
        <v>100000</v>
      </c>
      <c r="F24" s="39">
        <f t="shared" si="1"/>
        <v>172770</v>
      </c>
      <c r="G24" s="39">
        <f t="shared" si="1"/>
        <v>144454</v>
      </c>
      <c r="H24" s="55">
        <f t="shared" si="1"/>
        <v>-249</v>
      </c>
      <c r="I24" s="39">
        <f t="shared" si="1"/>
        <v>82449</v>
      </c>
      <c r="K24" s="34"/>
      <c r="L24" s="34"/>
    </row>
    <row r="25" spans="11:12" ht="16.5">
      <c r="K25" s="34"/>
      <c r="L25" s="34"/>
    </row>
    <row r="26" spans="1:12" ht="16.5">
      <c r="A26" s="24"/>
      <c r="C26" s="33"/>
      <c r="D26" s="33"/>
      <c r="E26" s="33"/>
      <c r="F26" s="33"/>
      <c r="G26" s="33"/>
      <c r="H26" s="33"/>
      <c r="I26" s="33"/>
      <c r="L26" s="34"/>
    </row>
    <row r="27" spans="1:12" ht="16.5">
      <c r="A27" s="44" t="s">
        <v>107</v>
      </c>
      <c r="E27" s="34"/>
      <c r="F27" s="34"/>
      <c r="G27" s="34"/>
      <c r="H27" s="34"/>
      <c r="I27" s="34"/>
      <c r="L27" s="34"/>
    </row>
    <row r="28" spans="5:9" ht="16.5">
      <c r="E28" s="34"/>
      <c r="F28" s="34"/>
      <c r="G28" s="34"/>
      <c r="H28" s="47"/>
      <c r="I28" s="34"/>
    </row>
    <row r="29" spans="1:9" ht="16.5">
      <c r="A29" s="24" t="s">
        <v>108</v>
      </c>
      <c r="C29" s="56">
        <f>D29+I29</f>
        <v>467394</v>
      </c>
      <c r="D29" s="57">
        <f>SUM(E29:H29)</f>
        <v>391209</v>
      </c>
      <c r="E29" s="57">
        <v>100000</v>
      </c>
      <c r="F29" s="57">
        <v>172770</v>
      </c>
      <c r="G29" s="57">
        <v>118439</v>
      </c>
      <c r="H29" s="58">
        <v>0</v>
      </c>
      <c r="I29" s="57">
        <v>76185</v>
      </c>
    </row>
    <row r="30" spans="4:9" ht="16.5">
      <c r="D30" s="57"/>
      <c r="E30" s="57"/>
      <c r="F30" s="57"/>
      <c r="G30" s="57"/>
      <c r="H30" s="58"/>
      <c r="I30" s="57"/>
    </row>
    <row r="31" spans="1:9" ht="16.5">
      <c r="A31" s="25" t="s">
        <v>35</v>
      </c>
      <c r="C31" s="56">
        <f>D31+I31</f>
        <v>18206</v>
      </c>
      <c r="D31" s="57">
        <f>SUM(E31:H31)</f>
        <v>9691</v>
      </c>
      <c r="E31" s="59">
        <v>0</v>
      </c>
      <c r="F31" s="59">
        <v>0</v>
      </c>
      <c r="G31" s="59">
        <v>9691</v>
      </c>
      <c r="H31" s="58">
        <v>0</v>
      </c>
      <c r="I31" s="59">
        <v>8515</v>
      </c>
    </row>
    <row r="32" spans="3:9" ht="16.5">
      <c r="C32" s="56"/>
      <c r="D32" s="57"/>
      <c r="E32" s="59"/>
      <c r="F32" s="59"/>
      <c r="G32" s="59"/>
      <c r="H32" s="58"/>
      <c r="I32" s="59"/>
    </row>
    <row r="33" spans="1:9" ht="16.5">
      <c r="A33" s="44" t="s">
        <v>102</v>
      </c>
      <c r="D33" s="57"/>
      <c r="E33" s="57"/>
      <c r="F33" s="57"/>
      <c r="G33" s="57"/>
      <c r="H33" s="58"/>
      <c r="I33" s="57"/>
    </row>
    <row r="34" spans="1:9" ht="16.5">
      <c r="A34" s="25" t="s">
        <v>109</v>
      </c>
      <c r="C34" s="60">
        <f>D34+I34</f>
        <v>-1875</v>
      </c>
      <c r="D34" s="61">
        <f>SUM(E34:H34)</f>
        <v>-1875</v>
      </c>
      <c r="E34" s="61">
        <v>0</v>
      </c>
      <c r="F34" s="61">
        <v>0</v>
      </c>
      <c r="G34" s="61">
        <v>-1875</v>
      </c>
      <c r="H34" s="62">
        <v>0</v>
      </c>
      <c r="I34" s="63">
        <v>0</v>
      </c>
    </row>
    <row r="35" spans="3:9" ht="16.5">
      <c r="C35" s="64"/>
      <c r="D35" s="59"/>
      <c r="E35" s="59"/>
      <c r="F35" s="59"/>
      <c r="G35" s="59"/>
      <c r="H35" s="58"/>
      <c r="I35" s="65"/>
    </row>
    <row r="36" spans="1:9" ht="16.5">
      <c r="A36" s="25" t="s">
        <v>110</v>
      </c>
      <c r="C36" s="66">
        <f>D36+I36</f>
        <v>-5669</v>
      </c>
      <c r="D36" s="59">
        <v>0</v>
      </c>
      <c r="E36" s="59">
        <v>0</v>
      </c>
      <c r="F36" s="59">
        <v>0</v>
      </c>
      <c r="G36" s="59">
        <v>0</v>
      </c>
      <c r="H36" s="58">
        <v>0</v>
      </c>
      <c r="I36" s="65">
        <v>-5669</v>
      </c>
    </row>
    <row r="37" spans="1:9" ht="16.5">
      <c r="A37" s="25" t="s">
        <v>105</v>
      </c>
      <c r="C37" s="67">
        <f aca="true" t="shared" si="2" ref="C37:I37">SUM(C33:C36)</f>
        <v>-7544</v>
      </c>
      <c r="D37" s="68">
        <f t="shared" si="2"/>
        <v>-1875</v>
      </c>
      <c r="E37" s="68">
        <f t="shared" si="2"/>
        <v>0</v>
      </c>
      <c r="F37" s="68">
        <f t="shared" si="2"/>
        <v>0</v>
      </c>
      <c r="G37" s="68">
        <f t="shared" si="2"/>
        <v>-1875</v>
      </c>
      <c r="H37" s="67">
        <f t="shared" si="2"/>
        <v>0</v>
      </c>
      <c r="I37" s="67">
        <f t="shared" si="2"/>
        <v>-5669</v>
      </c>
    </row>
    <row r="38" spans="3:9" ht="16.5">
      <c r="C38" s="59"/>
      <c r="D38" s="59"/>
      <c r="E38" s="59"/>
      <c r="F38" s="59"/>
      <c r="G38" s="59"/>
      <c r="H38" s="58"/>
      <c r="I38" s="59"/>
    </row>
    <row r="39" spans="1:9" ht="17.25" thickBot="1">
      <c r="A39" s="24" t="s">
        <v>111</v>
      </c>
      <c r="C39" s="69">
        <f aca="true" t="shared" si="3" ref="C39:I39">C29+C31+C37</f>
        <v>478056</v>
      </c>
      <c r="D39" s="69">
        <f t="shared" si="3"/>
        <v>399025</v>
      </c>
      <c r="E39" s="69">
        <f t="shared" si="3"/>
        <v>100000</v>
      </c>
      <c r="F39" s="69">
        <f t="shared" si="3"/>
        <v>172770</v>
      </c>
      <c r="G39" s="69">
        <f t="shared" si="3"/>
        <v>126255</v>
      </c>
      <c r="H39" s="70">
        <f t="shared" si="3"/>
        <v>0</v>
      </c>
      <c r="I39" s="69">
        <f t="shared" si="3"/>
        <v>79031</v>
      </c>
    </row>
    <row r="42" ht="16.5"/>
  </sheetData>
  <sheetProtection/>
  <mergeCells count="1">
    <mergeCell ref="E8:F8"/>
  </mergeCells>
  <printOptions/>
  <pageMargins left="1.2" right="0.45" top="0.5" bottom="0.25" header="0.3" footer="0.3"/>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9.140625" defaultRowHeight="15"/>
  <cols>
    <col min="1" max="1" width="3.7109375" style="72" customWidth="1"/>
    <col min="2" max="2" width="64.00390625" style="72" customWidth="1"/>
    <col min="3" max="3" width="13.57421875" style="72" customWidth="1"/>
    <col min="4" max="4" width="1.57421875" style="72" customWidth="1"/>
    <col min="5" max="5" width="13.7109375" style="72" customWidth="1"/>
    <col min="6" max="16384" width="9.140625" style="72" customWidth="1"/>
  </cols>
  <sheetData>
    <row r="1" ht="16.5">
      <c r="A1" s="71" t="s">
        <v>0</v>
      </c>
    </row>
    <row r="2" ht="16.5">
      <c r="A2" s="130" t="s">
        <v>1</v>
      </c>
    </row>
    <row r="3" ht="16.5">
      <c r="A3" s="71" t="s">
        <v>112</v>
      </c>
    </row>
    <row r="4" ht="16.5">
      <c r="A4" s="71" t="s">
        <v>3</v>
      </c>
    </row>
    <row r="5" ht="16.5">
      <c r="A5" s="130" t="s">
        <v>4</v>
      </c>
    </row>
    <row r="6" spans="3:5" ht="16.5">
      <c r="C6" s="133" t="s">
        <v>113</v>
      </c>
      <c r="D6" s="133"/>
      <c r="E6" s="133"/>
    </row>
    <row r="7" spans="3:5" ht="16.5">
      <c r="C7" s="74" t="s">
        <v>14</v>
      </c>
      <c r="D7" s="73"/>
      <c r="E7" s="75" t="s">
        <v>15</v>
      </c>
    </row>
    <row r="8" spans="3:5" ht="16.5">
      <c r="C8" s="73" t="s">
        <v>48</v>
      </c>
      <c r="D8" s="73"/>
      <c r="E8" s="73" t="s">
        <v>48</v>
      </c>
    </row>
    <row r="9" spans="1:5" ht="16.5">
      <c r="A9" s="71" t="s">
        <v>114</v>
      </c>
      <c r="C9" s="71"/>
      <c r="D9" s="71"/>
      <c r="E9" s="71"/>
    </row>
    <row r="10" spans="1:5" ht="16.5">
      <c r="A10" s="72" t="s">
        <v>115</v>
      </c>
      <c r="C10" s="33">
        <v>25098</v>
      </c>
      <c r="D10" s="33"/>
      <c r="E10" s="33">
        <v>24708</v>
      </c>
    </row>
    <row r="11" spans="3:5" ht="16.5">
      <c r="C11" s="33"/>
      <c r="D11" s="33"/>
      <c r="E11" s="33"/>
    </row>
    <row r="12" spans="1:5" ht="16.5">
      <c r="A12" s="72" t="s">
        <v>116</v>
      </c>
      <c r="C12" s="33"/>
      <c r="D12" s="33"/>
      <c r="E12" s="33"/>
    </row>
    <row r="13" spans="3:5" ht="16.5">
      <c r="C13" s="33"/>
      <c r="D13" s="33"/>
      <c r="E13" s="33"/>
    </row>
    <row r="14" spans="2:5" ht="16.5">
      <c r="B14" s="72" t="s">
        <v>117</v>
      </c>
      <c r="C14" s="33">
        <v>1663</v>
      </c>
      <c r="D14" s="33"/>
      <c r="E14" s="33">
        <v>1439</v>
      </c>
    </row>
    <row r="15" spans="2:5" ht="16.5">
      <c r="B15" s="72" t="s">
        <v>118</v>
      </c>
      <c r="C15" s="76">
        <v>-2941</v>
      </c>
      <c r="D15" s="33"/>
      <c r="E15" s="76">
        <v>5319</v>
      </c>
    </row>
    <row r="16" spans="1:5" ht="16.5">
      <c r="A16" s="72" t="s">
        <v>119</v>
      </c>
      <c r="C16" s="77">
        <f>SUM(C10:C15)</f>
        <v>23820</v>
      </c>
      <c r="D16" s="33"/>
      <c r="E16" s="77">
        <f>SUM(E10:E15)</f>
        <v>31466</v>
      </c>
    </row>
    <row r="17" spans="1:5" ht="16.5">
      <c r="A17" s="72" t="s">
        <v>120</v>
      </c>
      <c r="C17" s="33"/>
      <c r="D17" s="33"/>
      <c r="E17" s="33"/>
    </row>
    <row r="18" spans="2:5" ht="16.5">
      <c r="B18" s="72" t="s">
        <v>121</v>
      </c>
      <c r="C18" s="33">
        <v>-1165</v>
      </c>
      <c r="D18" s="33"/>
      <c r="E18" s="33">
        <v>-13269</v>
      </c>
    </row>
    <row r="19" spans="2:5" ht="16.5">
      <c r="B19" s="72" t="s">
        <v>122</v>
      </c>
      <c r="C19" s="76">
        <v>-15795</v>
      </c>
      <c r="D19" s="33"/>
      <c r="E19" s="76">
        <v>11560</v>
      </c>
    </row>
    <row r="20" spans="1:5" ht="16.5">
      <c r="A20" s="72" t="s">
        <v>123</v>
      </c>
      <c r="C20" s="33">
        <f>SUM(C16:C19)</f>
        <v>6860</v>
      </c>
      <c r="D20" s="33"/>
      <c r="E20" s="33">
        <f>SUM(E16:E19)</f>
        <v>29757</v>
      </c>
    </row>
    <row r="21" spans="1:5" ht="16.5">
      <c r="A21" s="72" t="s">
        <v>124</v>
      </c>
      <c r="C21" s="33">
        <v>-8076</v>
      </c>
      <c r="D21" s="33"/>
      <c r="E21" s="33">
        <v>-4581</v>
      </c>
    </row>
    <row r="22" spans="1:5" ht="16.5">
      <c r="A22" s="72" t="s">
        <v>265</v>
      </c>
      <c r="C22" s="78">
        <f>SUM(C20:C21)</f>
        <v>-1216</v>
      </c>
      <c r="D22" s="33"/>
      <c r="E22" s="78">
        <f>SUM(E20:E21)</f>
        <v>25176</v>
      </c>
    </row>
    <row r="23" spans="3:5" ht="16.5">
      <c r="C23" s="33"/>
      <c r="D23" s="33"/>
      <c r="E23" s="33"/>
    </row>
    <row r="24" spans="1:5" ht="16.5">
      <c r="A24" s="71" t="s">
        <v>125</v>
      </c>
      <c r="C24" s="33"/>
      <c r="D24" s="33"/>
      <c r="E24" s="33"/>
    </row>
    <row r="25" spans="1:5" ht="16.5">
      <c r="A25" s="72" t="s">
        <v>126</v>
      </c>
      <c r="C25" s="33">
        <v>1561</v>
      </c>
      <c r="D25" s="33"/>
      <c r="E25" s="33">
        <v>1227</v>
      </c>
    </row>
    <row r="26" spans="1:5" ht="16.5">
      <c r="A26" s="72" t="s">
        <v>127</v>
      </c>
      <c r="C26" s="33">
        <v>-953</v>
      </c>
      <c r="D26" s="33"/>
      <c r="E26" s="33">
        <v>-703</v>
      </c>
    </row>
    <row r="27" spans="1:5" ht="16.5">
      <c r="A27" s="72" t="s">
        <v>128</v>
      </c>
      <c r="C27" s="33">
        <v>-1259</v>
      </c>
      <c r="D27" s="33"/>
      <c r="E27" s="33">
        <v>-490</v>
      </c>
    </row>
    <row r="28" spans="1:5" ht="16.5">
      <c r="A28" s="72" t="s">
        <v>129</v>
      </c>
      <c r="C28" s="33">
        <v>0</v>
      </c>
      <c r="D28" s="33"/>
      <c r="E28" s="33">
        <v>5000</v>
      </c>
    </row>
    <row r="29" spans="1:5" ht="16.5">
      <c r="A29" s="72" t="s">
        <v>130</v>
      </c>
      <c r="C29" s="33">
        <v>-697</v>
      </c>
      <c r="D29" s="33"/>
      <c r="E29" s="33">
        <v>51</v>
      </c>
    </row>
    <row r="30" spans="1:5" ht="16.5">
      <c r="A30" s="72" t="s">
        <v>131</v>
      </c>
      <c r="C30" s="78">
        <f>SUM(C23:C29)</f>
        <v>-1348</v>
      </c>
      <c r="D30" s="77"/>
      <c r="E30" s="78">
        <f>SUM(E23:E29)</f>
        <v>5085</v>
      </c>
    </row>
    <row r="31" spans="3:5" ht="11.25" customHeight="1">
      <c r="C31" s="33"/>
      <c r="D31" s="33"/>
      <c r="E31" s="33"/>
    </row>
    <row r="32" spans="1:5" ht="16.5">
      <c r="A32" s="71" t="s">
        <v>132</v>
      </c>
      <c r="C32" s="33"/>
      <c r="D32" s="33"/>
      <c r="E32" s="33"/>
    </row>
    <row r="33" spans="1:5" ht="16.5">
      <c r="A33" s="72" t="s">
        <v>133</v>
      </c>
      <c r="C33" s="33">
        <v>-598</v>
      </c>
      <c r="D33" s="33"/>
      <c r="E33" s="33">
        <v>-24</v>
      </c>
    </row>
    <row r="34" spans="1:5" ht="16.5">
      <c r="A34" s="72" t="s">
        <v>134</v>
      </c>
      <c r="C34" s="33">
        <v>0</v>
      </c>
      <c r="D34" s="33"/>
      <c r="E34" s="33">
        <v>-1875</v>
      </c>
    </row>
    <row r="35" spans="1:5" ht="16.5">
      <c r="A35" s="72" t="s">
        <v>135</v>
      </c>
      <c r="C35" s="33">
        <v>-1688</v>
      </c>
      <c r="D35" s="33"/>
      <c r="E35" s="33">
        <v>0</v>
      </c>
    </row>
    <row r="36" spans="1:5" ht="16.5">
      <c r="A36" s="72" t="s">
        <v>136</v>
      </c>
      <c r="C36" s="33">
        <v>5707</v>
      </c>
      <c r="D36" s="33"/>
      <c r="E36" s="33">
        <v>1230</v>
      </c>
    </row>
    <row r="37" spans="1:5" ht="16.5">
      <c r="A37" s="72" t="s">
        <v>266</v>
      </c>
      <c r="C37" s="78">
        <f>SUM(C31:C36)</f>
        <v>3421</v>
      </c>
      <c r="D37" s="33"/>
      <c r="E37" s="78">
        <f>SUM(E31:E36)</f>
        <v>-669</v>
      </c>
    </row>
    <row r="38" spans="3:5" ht="6.75" customHeight="1">
      <c r="C38" s="77"/>
      <c r="D38" s="33"/>
      <c r="E38" s="77"/>
    </row>
    <row r="39" spans="1:5" ht="16.5">
      <c r="A39" s="72" t="s">
        <v>137</v>
      </c>
      <c r="C39" s="33">
        <f>C22+C30+C37</f>
        <v>857</v>
      </c>
      <c r="D39" s="33"/>
      <c r="E39" s="33">
        <f>E22+E30+E37</f>
        <v>29592</v>
      </c>
    </row>
    <row r="40" spans="1:7" ht="16.5">
      <c r="A40" s="72" t="s">
        <v>138</v>
      </c>
      <c r="C40" s="33">
        <v>137956</v>
      </c>
      <c r="D40" s="33"/>
      <c r="E40" s="33">
        <v>124452</v>
      </c>
      <c r="G40" s="33"/>
    </row>
    <row r="41" spans="1:5" ht="17.25" thickBot="1">
      <c r="A41" s="72" t="s">
        <v>139</v>
      </c>
      <c r="C41" s="79">
        <f>SUM(C39:C40)</f>
        <v>138813</v>
      </c>
      <c r="D41" s="33"/>
      <c r="E41" s="79">
        <f>SUM(E39:E40)</f>
        <v>154044</v>
      </c>
    </row>
    <row r="42" spans="1:5" ht="16.5">
      <c r="A42" s="72" t="s">
        <v>140</v>
      </c>
      <c r="C42" s="33"/>
      <c r="D42" s="33"/>
      <c r="E42" s="33"/>
    </row>
    <row r="43" spans="1:5" ht="16.5">
      <c r="A43" s="72" t="s">
        <v>63</v>
      </c>
      <c r="C43" s="33">
        <v>145860</v>
      </c>
      <c r="D43" s="33"/>
      <c r="E43" s="33">
        <v>161528</v>
      </c>
    </row>
    <row r="44" spans="1:5" ht="16.5">
      <c r="A44" s="72" t="s">
        <v>141</v>
      </c>
      <c r="C44" s="33">
        <v>-7047</v>
      </c>
      <c r="D44" s="33"/>
      <c r="E44" s="33">
        <v>-7484</v>
      </c>
    </row>
    <row r="45" ht="14.25" customHeight="1">
      <c r="B45" s="72" t="s">
        <v>142</v>
      </c>
    </row>
    <row r="46" spans="3:5" ht="17.25" thickBot="1">
      <c r="C46" s="79">
        <f>SUM(C43:C45)</f>
        <v>138813</v>
      </c>
      <c r="D46" s="77"/>
      <c r="E46" s="79">
        <f>SUM(E43:E45)</f>
        <v>154044</v>
      </c>
    </row>
    <row r="47" ht="16.5"/>
    <row r="48" spans="3:5" ht="16.5">
      <c r="C48" s="33"/>
      <c r="E48" s="33"/>
    </row>
    <row r="49" ht="16.5"/>
    <row r="50" spans="3:5" ht="16.5">
      <c r="C50" s="33"/>
      <c r="E50" s="33"/>
    </row>
  </sheetData>
  <sheetProtection/>
  <mergeCells count="1">
    <mergeCell ref="C6:E6"/>
  </mergeCells>
  <printOptions/>
  <pageMargins left="1" right="0.5" top="0.5" bottom="0.5" header="0.3" footer="0.3"/>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K120"/>
  <sheetViews>
    <sheetView zoomScalePageLayoutView="0" workbookViewId="0" topLeftCell="A1">
      <selection activeCell="A1" sqref="A1"/>
    </sheetView>
  </sheetViews>
  <sheetFormatPr defaultColWidth="9.140625" defaultRowHeight="15"/>
  <cols>
    <col min="1" max="1" width="3.7109375" style="81" customWidth="1"/>
    <col min="2" max="2" width="2.8515625" style="81" customWidth="1"/>
    <col min="3" max="4" width="9.140625" style="81" customWidth="1"/>
    <col min="5" max="5" width="20.28125" style="81" customWidth="1"/>
    <col min="6" max="9" width="11.7109375" style="81" customWidth="1"/>
    <col min="10" max="10" width="15.140625" style="81" customWidth="1"/>
    <col min="11" max="16384" width="9.140625" style="81" customWidth="1"/>
  </cols>
  <sheetData>
    <row r="1" ht="12.75">
      <c r="A1" s="80" t="s">
        <v>0</v>
      </c>
    </row>
    <row r="2" spans="1:11" ht="12.75">
      <c r="A2" s="81" t="s">
        <v>1</v>
      </c>
      <c r="K2" s="82"/>
    </row>
    <row r="3" ht="12.75">
      <c r="A3" s="80" t="s">
        <v>143</v>
      </c>
    </row>
    <row r="4" ht="12.75">
      <c r="A4" s="80"/>
    </row>
    <row r="5" ht="12.75"/>
    <row r="6" ht="12.75">
      <c r="A6" s="80"/>
    </row>
    <row r="7" spans="1:2" ht="12.75">
      <c r="A7" s="80" t="s">
        <v>144</v>
      </c>
      <c r="B7" s="80" t="s">
        <v>145</v>
      </c>
    </row>
    <row r="8" ht="12.75">
      <c r="A8" s="80"/>
    </row>
    <row r="9" ht="12.75">
      <c r="A9" s="80"/>
    </row>
    <row r="10" ht="12.75">
      <c r="A10" s="80"/>
    </row>
    <row r="11" ht="12.75">
      <c r="A11" s="80"/>
    </row>
    <row r="12" ht="12.75">
      <c r="A12" s="80"/>
    </row>
    <row r="13" ht="12.75">
      <c r="A13" s="80"/>
    </row>
    <row r="14" ht="12.75">
      <c r="A14" s="80"/>
    </row>
    <row r="15" ht="12.75">
      <c r="A15" s="80"/>
    </row>
    <row r="16" ht="12.75">
      <c r="A16" s="80"/>
    </row>
    <row r="17" spans="1:2" ht="12.75">
      <c r="A17" s="80" t="s">
        <v>146</v>
      </c>
      <c r="B17" s="80" t="s">
        <v>147</v>
      </c>
    </row>
    <row r="18" ht="12.75">
      <c r="A18" s="80"/>
    </row>
    <row r="19" ht="12.75">
      <c r="A19" s="80"/>
    </row>
    <row r="20" ht="12.75">
      <c r="A20" s="80"/>
    </row>
    <row r="21" ht="12.75">
      <c r="A21" s="80"/>
    </row>
    <row r="22" ht="12.75">
      <c r="A22" s="80"/>
    </row>
    <row r="23" ht="12.75">
      <c r="A23" s="80"/>
    </row>
    <row r="24" ht="12.75">
      <c r="A24" s="80"/>
    </row>
    <row r="25" ht="12.75">
      <c r="A25" s="80"/>
    </row>
    <row r="26" spans="1:11" ht="12.75">
      <c r="A26" s="80"/>
      <c r="K26" s="81" t="s">
        <v>36</v>
      </c>
    </row>
    <row r="27" ht="12.75">
      <c r="A27" s="80"/>
    </row>
    <row r="28" spans="1:2" ht="12.75">
      <c r="A28" s="80"/>
      <c r="B28" s="83"/>
    </row>
    <row r="29" ht="12.75">
      <c r="A29" s="80"/>
    </row>
    <row r="30" ht="12.75">
      <c r="A30" s="80"/>
    </row>
    <row r="31" ht="12.75">
      <c r="A31" s="80"/>
    </row>
    <row r="32" spans="1:2" ht="12.75">
      <c r="A32" s="80" t="s">
        <v>148</v>
      </c>
      <c r="B32" s="80" t="s">
        <v>149</v>
      </c>
    </row>
    <row r="33" ht="12.75"/>
    <row r="34" ht="12.75"/>
    <row r="35" spans="1:2" ht="12.75">
      <c r="A35" s="80" t="s">
        <v>20</v>
      </c>
      <c r="B35" s="80" t="s">
        <v>150</v>
      </c>
    </row>
    <row r="36" spans="1:11" ht="12.75">
      <c r="A36" s="80"/>
      <c r="B36" s="80"/>
      <c r="F36" s="134" t="s">
        <v>151</v>
      </c>
      <c r="G36" s="134"/>
      <c r="H36" s="134" t="s">
        <v>113</v>
      </c>
      <c r="I36" s="134"/>
      <c r="J36" s="84"/>
      <c r="K36" s="85"/>
    </row>
    <row r="37" spans="1:11" ht="12.75">
      <c r="A37" s="80"/>
      <c r="B37" s="80"/>
      <c r="F37" s="86" t="s">
        <v>152</v>
      </c>
      <c r="G37" s="86" t="s">
        <v>153</v>
      </c>
      <c r="H37" s="86" t="s">
        <v>152</v>
      </c>
      <c r="I37" s="86" t="s">
        <v>153</v>
      </c>
      <c r="K37" s="85"/>
    </row>
    <row r="38" spans="1:11" ht="12.75">
      <c r="A38" s="80"/>
      <c r="B38" s="80" t="s">
        <v>154</v>
      </c>
      <c r="F38" s="87" t="s">
        <v>48</v>
      </c>
      <c r="G38" s="87" t="s">
        <v>48</v>
      </c>
      <c r="H38" s="87" t="s">
        <v>48</v>
      </c>
      <c r="I38" s="87" t="s">
        <v>48</v>
      </c>
      <c r="K38" s="85"/>
    </row>
    <row r="39" ht="12.75">
      <c r="K39" s="85"/>
    </row>
    <row r="40" spans="2:11" ht="12.75">
      <c r="B40" s="81" t="s">
        <v>155</v>
      </c>
      <c r="K40" s="85"/>
    </row>
    <row r="41" spans="3:11" ht="12.75">
      <c r="C41" s="81" t="s">
        <v>156</v>
      </c>
      <c r="F41" s="88">
        <v>17837</v>
      </c>
      <c r="G41" s="88">
        <v>26606</v>
      </c>
      <c r="H41" s="88">
        <v>36290</v>
      </c>
      <c r="I41" s="88">
        <v>46266</v>
      </c>
      <c r="K41" s="85"/>
    </row>
    <row r="42" spans="3:11" ht="12.75">
      <c r="C42" s="81" t="s">
        <v>157</v>
      </c>
      <c r="F42" s="88">
        <v>8898</v>
      </c>
      <c r="G42" s="88">
        <v>806</v>
      </c>
      <c r="H42" s="88">
        <v>12472</v>
      </c>
      <c r="I42" s="88">
        <v>6220</v>
      </c>
      <c r="K42" s="85"/>
    </row>
    <row r="43" spans="3:11" ht="12.75">
      <c r="C43" s="81" t="s">
        <v>158</v>
      </c>
      <c r="F43" s="89">
        <v>13748</v>
      </c>
      <c r="G43" s="89">
        <v>3263</v>
      </c>
      <c r="H43" s="89">
        <v>18972</v>
      </c>
      <c r="I43" s="89">
        <v>3828</v>
      </c>
      <c r="K43" s="85"/>
    </row>
    <row r="44" spans="3:11" ht="12.75">
      <c r="C44" s="81" t="s">
        <v>159</v>
      </c>
      <c r="F44" s="90">
        <f>SUM(F41:F43)</f>
        <v>40483</v>
      </c>
      <c r="G44" s="90">
        <f>SUM(G41:G43)</f>
        <v>30675</v>
      </c>
      <c r="H44" s="90">
        <f>SUM(H41:H43)</f>
        <v>67734</v>
      </c>
      <c r="I44" s="90">
        <f>SUM(I41:I43)</f>
        <v>56314</v>
      </c>
      <c r="K44" s="85"/>
    </row>
    <row r="45" spans="3:11" ht="12.75">
      <c r="C45" s="81" t="s">
        <v>160</v>
      </c>
      <c r="F45" s="90">
        <v>-11004</v>
      </c>
      <c r="G45" s="90">
        <v>-2598</v>
      </c>
      <c r="H45" s="90">
        <v>-14857</v>
      </c>
      <c r="I45" s="90">
        <v>-2631</v>
      </c>
      <c r="K45" s="85"/>
    </row>
    <row r="46" spans="6:11" ht="13.5" thickBot="1">
      <c r="F46" s="91">
        <f>SUM(F44:F45)</f>
        <v>29479</v>
      </c>
      <c r="G46" s="91">
        <f>SUM(G44:G45)</f>
        <v>28077</v>
      </c>
      <c r="H46" s="91">
        <f>SUM(H44:H45)</f>
        <v>52877</v>
      </c>
      <c r="I46" s="91">
        <f>SUM(I44:I45)</f>
        <v>53683</v>
      </c>
      <c r="K46" s="85"/>
    </row>
    <row r="47" spans="8:11" ht="12.75">
      <c r="H47" s="88"/>
      <c r="I47" s="90"/>
      <c r="J47" s="85"/>
      <c r="K47" s="85"/>
    </row>
    <row r="48" spans="8:11" ht="12.75">
      <c r="H48" s="88"/>
      <c r="I48" s="90"/>
      <c r="J48" s="85"/>
      <c r="K48" s="85"/>
    </row>
    <row r="49" spans="1:10" ht="12.75">
      <c r="A49" s="80"/>
      <c r="B49" s="80"/>
      <c r="F49" s="134" t="s">
        <v>151</v>
      </c>
      <c r="G49" s="134"/>
      <c r="H49" s="134" t="s">
        <v>113</v>
      </c>
      <c r="I49" s="134"/>
      <c r="J49" s="84"/>
    </row>
    <row r="50" spans="2:9" ht="12.75">
      <c r="B50" s="80"/>
      <c r="F50" s="86" t="s">
        <v>152</v>
      </c>
      <c r="G50" s="86" t="s">
        <v>153</v>
      </c>
      <c r="H50" s="86" t="s">
        <v>152</v>
      </c>
      <c r="I50" s="86" t="s">
        <v>153</v>
      </c>
    </row>
    <row r="51" spans="2:9" ht="12.75">
      <c r="B51" s="80" t="s">
        <v>161</v>
      </c>
      <c r="F51" s="87" t="s">
        <v>48</v>
      </c>
      <c r="G51" s="87" t="s">
        <v>48</v>
      </c>
      <c r="H51" s="87" t="s">
        <v>48</v>
      </c>
      <c r="I51" s="87" t="s">
        <v>48</v>
      </c>
    </row>
    <row r="52" spans="2:8" ht="12.75">
      <c r="B52" s="81" t="s">
        <v>162</v>
      </c>
      <c r="F52" s="88"/>
      <c r="H52" s="88"/>
    </row>
    <row r="53" spans="3:9" ht="12.75">
      <c r="C53" s="81" t="s">
        <v>156</v>
      </c>
      <c r="F53" s="88">
        <v>7471</v>
      </c>
      <c r="G53" s="88">
        <v>12816</v>
      </c>
      <c r="H53" s="88">
        <v>16513</v>
      </c>
      <c r="I53" s="88">
        <v>22772</v>
      </c>
    </row>
    <row r="54" spans="3:9" ht="12.75">
      <c r="C54" s="81" t="s">
        <v>157</v>
      </c>
      <c r="F54" s="88">
        <v>5683</v>
      </c>
      <c r="G54" s="88">
        <v>-467</v>
      </c>
      <c r="H54" s="88">
        <v>6797</v>
      </c>
      <c r="I54" s="88">
        <v>1288</v>
      </c>
    </row>
    <row r="55" spans="3:9" ht="12.75">
      <c r="C55" s="81" t="s">
        <v>158</v>
      </c>
      <c r="F55" s="89">
        <v>13762</v>
      </c>
      <c r="G55" s="89">
        <v>2937</v>
      </c>
      <c r="H55" s="89">
        <v>16580</v>
      </c>
      <c r="I55" s="89">
        <v>3213</v>
      </c>
    </row>
    <row r="56" spans="6:9" ht="12.75">
      <c r="F56" s="90">
        <f>SUM(F53:F55)</f>
        <v>26916</v>
      </c>
      <c r="G56" s="90">
        <f>SUM(G53:G55)</f>
        <v>15286</v>
      </c>
      <c r="H56" s="90">
        <f>SUM(H53:H55)</f>
        <v>39890</v>
      </c>
      <c r="I56" s="90">
        <f>SUM(I53:I55)</f>
        <v>27273</v>
      </c>
    </row>
    <row r="57" spans="3:9" ht="12.75">
      <c r="C57" s="81" t="s">
        <v>160</v>
      </c>
      <c r="F57" s="90">
        <v>-10971</v>
      </c>
      <c r="G57" s="90">
        <v>-2565</v>
      </c>
      <c r="H57" s="90">
        <v>-14791</v>
      </c>
      <c r="I57" s="90">
        <v>-2565</v>
      </c>
    </row>
    <row r="58" spans="3:9" ht="12.75">
      <c r="C58" s="81" t="s">
        <v>163</v>
      </c>
      <c r="F58" s="90">
        <v>0</v>
      </c>
      <c r="G58" s="90">
        <v>0</v>
      </c>
      <c r="H58" s="90">
        <v>-1</v>
      </c>
      <c r="I58" s="90">
        <v>0</v>
      </c>
    </row>
    <row r="59" spans="6:9" ht="13.5" thickBot="1">
      <c r="F59" s="91">
        <f>SUM(F56:F58)</f>
        <v>15945</v>
      </c>
      <c r="G59" s="91">
        <f>SUM(G56:G58)</f>
        <v>12721</v>
      </c>
      <c r="H59" s="91">
        <f>SUM(H56:H58)</f>
        <v>25098</v>
      </c>
      <c r="I59" s="91">
        <f>SUM(I56:I58)</f>
        <v>24708</v>
      </c>
    </row>
    <row r="60" spans="9:10" ht="12.75">
      <c r="I60" s="90"/>
      <c r="J60" s="90"/>
    </row>
    <row r="61" ht="12.75"/>
    <row r="62" ht="12.75"/>
    <row r="63" ht="12.75"/>
    <row r="64" ht="12.75"/>
    <row r="65" ht="12.75"/>
    <row r="66" ht="12.75"/>
    <row r="67" spans="1:2" ht="12.75">
      <c r="A67" s="80" t="s">
        <v>164</v>
      </c>
      <c r="B67" s="80" t="s">
        <v>165</v>
      </c>
    </row>
    <row r="68" spans="1:2" ht="12.75">
      <c r="A68" s="80"/>
      <c r="B68" s="80"/>
    </row>
    <row r="69" ht="12.75"/>
    <row r="70" ht="12.75"/>
    <row r="71" spans="1:2" ht="12.75">
      <c r="A71" s="80" t="s">
        <v>166</v>
      </c>
      <c r="B71" s="80" t="s">
        <v>167</v>
      </c>
    </row>
    <row r="72" ht="12.75"/>
    <row r="73" ht="12.75"/>
    <row r="74" spans="1:2" ht="12.75">
      <c r="A74" s="80" t="s">
        <v>168</v>
      </c>
      <c r="B74" s="80" t="s">
        <v>169</v>
      </c>
    </row>
    <row r="75" ht="12.75"/>
    <row r="76" ht="12.75"/>
    <row r="77" ht="12.75"/>
    <row r="78" ht="12.75"/>
    <row r="79" spans="1:2" ht="12.75">
      <c r="A79" s="80" t="s">
        <v>170</v>
      </c>
      <c r="B79" s="80" t="s">
        <v>171</v>
      </c>
    </row>
    <row r="80" spans="1:2" ht="12.75">
      <c r="A80" s="80"/>
      <c r="B80" s="80"/>
    </row>
    <row r="81" spans="1:2" ht="12.75">
      <c r="A81" s="80"/>
      <c r="B81" s="80"/>
    </row>
    <row r="82" spans="1:2" ht="12.75">
      <c r="A82" s="80"/>
      <c r="B82" s="80"/>
    </row>
    <row r="83" spans="1:2" ht="12.75">
      <c r="A83" s="80"/>
      <c r="B83" s="80"/>
    </row>
    <row r="84" spans="1:2" ht="12.75">
      <c r="A84" s="80" t="s">
        <v>172</v>
      </c>
      <c r="B84" s="80" t="s">
        <v>173</v>
      </c>
    </row>
    <row r="85" ht="12.75"/>
    <row r="86" ht="12.75"/>
    <row r="87" ht="12.75"/>
    <row r="88" spans="1:2" ht="12.75">
      <c r="A88" s="80" t="s">
        <v>51</v>
      </c>
      <c r="B88" s="80" t="s">
        <v>174</v>
      </c>
    </row>
    <row r="89" ht="12.75"/>
    <row r="90" ht="12.75"/>
    <row r="91" ht="12.75"/>
    <row r="92" spans="1:2" ht="12.75">
      <c r="A92" s="80" t="s">
        <v>55</v>
      </c>
      <c r="B92" s="80" t="s">
        <v>175</v>
      </c>
    </row>
    <row r="93" ht="12.75"/>
    <row r="94" ht="12.75"/>
    <row r="95" spans="1:2" ht="12.75">
      <c r="A95" s="80" t="s">
        <v>176</v>
      </c>
      <c r="B95" s="80" t="s">
        <v>177</v>
      </c>
    </row>
    <row r="96" ht="12.75"/>
    <row r="97" ht="12.75"/>
    <row r="98" spans="8:9" ht="12.75">
      <c r="H98" s="87" t="s">
        <v>178</v>
      </c>
      <c r="I98" s="87" t="s">
        <v>178</v>
      </c>
    </row>
    <row r="99" spans="8:9" ht="12.75">
      <c r="H99" s="86" t="s">
        <v>152</v>
      </c>
      <c r="I99" s="92" t="s">
        <v>179</v>
      </c>
    </row>
    <row r="100" spans="8:9" ht="12.75">
      <c r="H100" s="87" t="s">
        <v>48</v>
      </c>
      <c r="I100" s="87" t="s">
        <v>48</v>
      </c>
    </row>
    <row r="101" ht="12.75">
      <c r="I101" s="87"/>
    </row>
    <row r="102" spans="2:9" ht="13.5" thickBot="1">
      <c r="B102" s="81" t="s">
        <v>180</v>
      </c>
      <c r="C102" s="81" t="s">
        <v>181</v>
      </c>
      <c r="H102" s="93">
        <v>41934</v>
      </c>
      <c r="I102" s="93">
        <v>44146</v>
      </c>
    </row>
    <row r="103" spans="8:9" ht="12.75">
      <c r="H103" s="90"/>
      <c r="I103" s="90"/>
    </row>
    <row r="104" spans="2:9" ht="13.5" thickBot="1">
      <c r="B104" s="81" t="s">
        <v>182</v>
      </c>
      <c r="C104" s="81" t="s">
        <v>183</v>
      </c>
      <c r="H104" s="93">
        <v>7155</v>
      </c>
      <c r="I104" s="93">
        <v>7155</v>
      </c>
    </row>
    <row r="105" spans="8:9" ht="12.75">
      <c r="H105" s="90"/>
      <c r="I105" s="94"/>
    </row>
    <row r="106" spans="1:3" ht="12.75">
      <c r="A106" s="80" t="s">
        <v>184</v>
      </c>
      <c r="B106" s="80" t="s">
        <v>185</v>
      </c>
      <c r="C106" s="80"/>
    </row>
    <row r="107" ht="12.75"/>
    <row r="108" ht="12.75"/>
    <row r="109" ht="12.75"/>
    <row r="110" spans="1:2" ht="12.75">
      <c r="A110" s="80" t="s">
        <v>186</v>
      </c>
      <c r="B110" s="80" t="s">
        <v>187</v>
      </c>
    </row>
    <row r="111" ht="12.75"/>
    <row r="112" ht="12.75"/>
    <row r="113" ht="12.75"/>
    <row r="114" spans="1:2" ht="12.75">
      <c r="A114" s="80" t="s">
        <v>188</v>
      </c>
      <c r="B114" s="80" t="s">
        <v>189</v>
      </c>
    </row>
    <row r="115" ht="12.75">
      <c r="B115" s="81" t="s">
        <v>190</v>
      </c>
    </row>
    <row r="116" ht="12.75"/>
    <row r="117" ht="12.75"/>
    <row r="118" ht="12.75">
      <c r="B118" s="81" t="s">
        <v>191</v>
      </c>
    </row>
    <row r="119" ht="12.75"/>
    <row r="120" spans="1:2" ht="12.75">
      <c r="A120" s="80" t="s">
        <v>192</v>
      </c>
      <c r="B120" s="80" t="s">
        <v>193</v>
      </c>
    </row>
    <row r="122" ht="12.75"/>
    <row r="123" ht="12.75"/>
  </sheetData>
  <sheetProtection/>
  <mergeCells count="4">
    <mergeCell ref="H49:I49"/>
    <mergeCell ref="F49:G49"/>
    <mergeCell ref="F36:G36"/>
    <mergeCell ref="H36:I36"/>
  </mergeCells>
  <printOptions/>
  <pageMargins left="1" right="0.7" top="0.5" bottom="0.5" header="0.3" footer="0.3"/>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U169"/>
  <sheetViews>
    <sheetView zoomScalePageLayoutView="0" workbookViewId="0" topLeftCell="A1">
      <selection activeCell="A1" sqref="A1"/>
    </sheetView>
  </sheetViews>
  <sheetFormatPr defaultColWidth="9.140625" defaultRowHeight="15"/>
  <cols>
    <col min="1" max="1" width="4.421875" style="104" customWidth="1"/>
    <col min="2" max="2" width="3.140625" style="98" customWidth="1"/>
    <col min="3" max="7" width="9.140625" style="98" customWidth="1"/>
    <col min="8" max="11" width="9.7109375" style="98" customWidth="1"/>
    <col min="12" max="13" width="9.140625" style="98" customWidth="1"/>
    <col min="14" max="14" width="9.28125" style="98" bestFit="1" customWidth="1"/>
    <col min="15" max="16384" width="9.140625" style="98" customWidth="1"/>
  </cols>
  <sheetData>
    <row r="1" spans="1:13" ht="12.75">
      <c r="A1" s="95" t="s">
        <v>194</v>
      </c>
      <c r="B1" s="96"/>
      <c r="C1" s="97"/>
      <c r="D1" s="97"/>
      <c r="E1" s="97"/>
      <c r="F1" s="97"/>
      <c r="G1" s="97"/>
      <c r="H1" s="97"/>
      <c r="I1" s="97"/>
      <c r="J1" s="97"/>
      <c r="K1" s="97"/>
      <c r="L1" s="97"/>
      <c r="M1" s="97"/>
    </row>
    <row r="2" spans="1:13" ht="12.75">
      <c r="A2" s="98" t="s">
        <v>1</v>
      </c>
      <c r="B2" s="96"/>
      <c r="C2" s="97"/>
      <c r="D2" s="97"/>
      <c r="E2" s="97"/>
      <c r="F2" s="97"/>
      <c r="G2" s="97"/>
      <c r="H2" s="97"/>
      <c r="I2" s="97"/>
      <c r="J2" s="97"/>
      <c r="K2" s="97"/>
      <c r="L2" s="97"/>
      <c r="M2" s="97"/>
    </row>
    <row r="3" spans="1:13" ht="12.75">
      <c r="A3" s="99" t="s">
        <v>143</v>
      </c>
      <c r="B3" s="96"/>
      <c r="C3" s="97"/>
      <c r="D3" s="97"/>
      <c r="E3" s="97"/>
      <c r="F3" s="97"/>
      <c r="G3" s="97"/>
      <c r="H3" s="97"/>
      <c r="I3" s="97"/>
      <c r="J3" s="97"/>
      <c r="K3" s="97"/>
      <c r="L3" s="97"/>
      <c r="M3" s="97"/>
    </row>
    <row r="4" spans="1:13" ht="12.75">
      <c r="A4" s="100"/>
      <c r="B4" s="97"/>
      <c r="C4" s="97"/>
      <c r="D4" s="97"/>
      <c r="E4" s="97"/>
      <c r="F4" s="97"/>
      <c r="G4" s="97"/>
      <c r="H4" s="97"/>
      <c r="I4" s="97"/>
      <c r="J4" s="97"/>
      <c r="K4" s="97"/>
      <c r="L4" s="97"/>
      <c r="M4" s="97"/>
    </row>
    <row r="5" spans="1:13" ht="12.75">
      <c r="A5" s="101"/>
      <c r="B5" s="97"/>
      <c r="C5" s="97"/>
      <c r="D5" s="97"/>
      <c r="E5" s="97"/>
      <c r="F5" s="97"/>
      <c r="G5" s="97"/>
      <c r="H5" s="97"/>
      <c r="I5" s="97"/>
      <c r="J5" s="97"/>
      <c r="K5" s="97"/>
      <c r="L5" s="97"/>
      <c r="M5" s="97"/>
    </row>
    <row r="6" spans="1:13" ht="12.75">
      <c r="A6" s="101"/>
      <c r="B6" s="97"/>
      <c r="C6" s="97"/>
      <c r="D6" s="97"/>
      <c r="E6" s="97"/>
      <c r="F6" s="97"/>
      <c r="G6" s="97"/>
      <c r="H6" s="97"/>
      <c r="I6" s="97"/>
      <c r="J6" s="97"/>
      <c r="K6" s="97"/>
      <c r="L6" s="97"/>
      <c r="M6" s="97"/>
    </row>
    <row r="7" spans="1:13" ht="12.75">
      <c r="A7" s="101"/>
      <c r="B7" s="97"/>
      <c r="C7" s="97"/>
      <c r="D7" s="97"/>
      <c r="E7" s="97"/>
      <c r="F7" s="97"/>
      <c r="G7" s="97"/>
      <c r="H7" s="97"/>
      <c r="I7" s="97"/>
      <c r="J7" s="97"/>
      <c r="K7" s="97"/>
      <c r="L7" s="97"/>
      <c r="M7" s="97"/>
    </row>
    <row r="8" spans="1:2" ht="12.75">
      <c r="A8" s="102" t="s">
        <v>195</v>
      </c>
      <c r="B8" s="103" t="s">
        <v>196</v>
      </c>
    </row>
    <row r="9" spans="14:21" ht="12.75">
      <c r="N9" s="105"/>
      <c r="P9" s="105"/>
      <c r="S9" s="105"/>
      <c r="T9" s="105"/>
      <c r="U9" s="105"/>
    </row>
    <row r="10" spans="14:21" ht="12.75">
      <c r="N10" s="105"/>
      <c r="P10" s="105"/>
      <c r="S10" s="105"/>
      <c r="T10" s="105"/>
      <c r="U10" s="105"/>
    </row>
    <row r="11" spans="14:21" ht="12.75">
      <c r="N11" s="105"/>
      <c r="O11" s="105"/>
      <c r="P11" s="105"/>
      <c r="S11" s="105"/>
      <c r="U11" s="105"/>
    </row>
    <row r="12" ht="12.75"/>
    <row r="13" ht="12.75"/>
    <row r="14" ht="12.75">
      <c r="M14" s="106"/>
    </row>
    <row r="15" ht="12.75">
      <c r="M15" s="106"/>
    </row>
    <row r="16" spans="1:2" ht="12.75">
      <c r="A16" s="102" t="s">
        <v>197</v>
      </c>
      <c r="B16" s="103" t="s">
        <v>198</v>
      </c>
    </row>
    <row r="17" spans="13:14" ht="12.75">
      <c r="M17" s="107"/>
      <c r="N17" s="108"/>
    </row>
    <row r="18" ht="12.75">
      <c r="M18" s="107"/>
    </row>
    <row r="19" ht="12.75">
      <c r="N19" s="106"/>
    </row>
    <row r="20" ht="12.75"/>
    <row r="21" spans="1:14" ht="12.75">
      <c r="A21" s="102" t="s">
        <v>199</v>
      </c>
      <c r="B21" s="103" t="s">
        <v>200</v>
      </c>
      <c r="N21" s="109"/>
    </row>
    <row r="22" ht="12.75"/>
    <row r="23" ht="12.75"/>
    <row r="24" ht="12.75"/>
    <row r="25" spans="1:2" ht="12.75">
      <c r="A25" s="102" t="s">
        <v>201</v>
      </c>
      <c r="B25" s="103" t="s">
        <v>202</v>
      </c>
    </row>
    <row r="26" ht="12.75"/>
    <row r="27" ht="12.75"/>
    <row r="28" ht="12.75"/>
    <row r="29" spans="1:2" ht="12.75">
      <c r="A29" s="102" t="s">
        <v>29</v>
      </c>
      <c r="B29" s="103" t="s">
        <v>28</v>
      </c>
    </row>
    <row r="30" spans="1:2" ht="12.75">
      <c r="A30" s="102"/>
      <c r="B30" s="98" t="s">
        <v>203</v>
      </c>
    </row>
    <row r="31" spans="8:12" ht="12.75">
      <c r="H31" s="135" t="s">
        <v>204</v>
      </c>
      <c r="I31" s="135"/>
      <c r="J31" s="135" t="s">
        <v>205</v>
      </c>
      <c r="K31" s="135"/>
      <c r="L31" s="97"/>
    </row>
    <row r="32" spans="8:12" ht="12.75">
      <c r="H32" s="111" t="s">
        <v>152</v>
      </c>
      <c r="I32" s="111" t="s">
        <v>153</v>
      </c>
      <c r="J32" s="111" t="s">
        <v>152</v>
      </c>
      <c r="K32" s="111" t="s">
        <v>153</v>
      </c>
      <c r="L32" s="97"/>
    </row>
    <row r="33" spans="8:12" ht="12.75">
      <c r="H33" s="110" t="s">
        <v>206</v>
      </c>
      <c r="I33" s="110" t="s">
        <v>206</v>
      </c>
      <c r="J33" s="110" t="s">
        <v>206</v>
      </c>
      <c r="K33" s="110" t="s">
        <v>206</v>
      </c>
      <c r="L33" s="97"/>
    </row>
    <row r="34" ht="12.75">
      <c r="L34" s="97"/>
    </row>
    <row r="35" spans="2:12" ht="12.75">
      <c r="B35" s="98" t="s">
        <v>207</v>
      </c>
      <c r="H35" s="88">
        <v>3910</v>
      </c>
      <c r="I35" s="105">
        <v>3168</v>
      </c>
      <c r="J35" s="88">
        <v>6608</v>
      </c>
      <c r="K35" s="105">
        <v>6112</v>
      </c>
      <c r="L35" s="97"/>
    </row>
    <row r="36" spans="2:16" ht="12.75">
      <c r="B36" s="98" t="s">
        <v>208</v>
      </c>
      <c r="H36" s="89">
        <v>300</v>
      </c>
      <c r="I36" s="89">
        <v>530</v>
      </c>
      <c r="J36" s="89">
        <v>300</v>
      </c>
      <c r="K36" s="89">
        <v>390</v>
      </c>
      <c r="L36" s="97"/>
      <c r="N36" s="90"/>
      <c r="O36" s="105"/>
      <c r="P36" s="105"/>
    </row>
    <row r="37" spans="8:13" ht="12.75">
      <c r="H37" s="112">
        <f>SUM(H34:H36)</f>
        <v>4210</v>
      </c>
      <c r="I37" s="112">
        <f>SUM(I34:I36)</f>
        <v>3698</v>
      </c>
      <c r="J37" s="112">
        <f>SUM(J34:J36)</f>
        <v>6908</v>
      </c>
      <c r="K37" s="112">
        <f>SUM(K34:K36)</f>
        <v>6502</v>
      </c>
      <c r="L37" s="97"/>
      <c r="M37" s="90"/>
    </row>
    <row r="39" ht="12.75"/>
    <row r="40" ht="12.75"/>
    <row r="41" ht="12.75"/>
    <row r="42" ht="12.75"/>
    <row r="43" spans="1:2" ht="12.75">
      <c r="A43" s="102" t="s">
        <v>209</v>
      </c>
      <c r="B43" s="103" t="s">
        <v>210</v>
      </c>
    </row>
    <row r="44" ht="12.75"/>
    <row r="45" ht="12.75"/>
    <row r="46" ht="12.75"/>
    <row r="47" spans="1:3" ht="12.75">
      <c r="A47" s="102" t="s">
        <v>211</v>
      </c>
      <c r="B47" s="103" t="s">
        <v>212</v>
      </c>
      <c r="C47" s="103"/>
    </row>
    <row r="48" ht="12.75">
      <c r="B48" s="98" t="s">
        <v>213</v>
      </c>
    </row>
    <row r="50" spans="3:11" ht="12.75">
      <c r="C50" s="97"/>
      <c r="D50" s="97"/>
      <c r="E50" s="97"/>
      <c r="F50" s="97"/>
      <c r="G50" s="97"/>
      <c r="H50" s="97"/>
      <c r="I50" s="97"/>
      <c r="J50" s="110" t="s">
        <v>178</v>
      </c>
      <c r="K50" s="110" t="s">
        <v>178</v>
      </c>
    </row>
    <row r="51" spans="3:11" ht="12.75">
      <c r="C51" s="97"/>
      <c r="D51" s="97"/>
      <c r="E51" s="97"/>
      <c r="F51" s="97"/>
      <c r="G51" s="97"/>
      <c r="H51" s="97"/>
      <c r="I51" s="97"/>
      <c r="J51" s="111" t="s">
        <v>152</v>
      </c>
      <c r="K51" s="113" t="s">
        <v>179</v>
      </c>
    </row>
    <row r="52" spans="3:11" ht="12.75">
      <c r="C52" s="97"/>
      <c r="D52" s="97"/>
      <c r="E52" s="97"/>
      <c r="F52" s="97"/>
      <c r="G52" s="97"/>
      <c r="H52" s="97"/>
      <c r="I52" s="97"/>
      <c r="J52" s="110" t="s">
        <v>48</v>
      </c>
      <c r="K52" s="110" t="s">
        <v>48</v>
      </c>
    </row>
    <row r="53" spans="3:11" ht="12.75">
      <c r="C53" s="97"/>
      <c r="D53" s="97"/>
      <c r="E53" s="97"/>
      <c r="F53" s="97"/>
      <c r="G53" s="97"/>
      <c r="H53" s="97"/>
      <c r="I53" s="97"/>
      <c r="J53" s="97"/>
      <c r="K53" s="97"/>
    </row>
    <row r="54" spans="3:11" ht="12.75">
      <c r="C54" s="85" t="s">
        <v>214</v>
      </c>
      <c r="D54" s="85"/>
      <c r="E54" s="85"/>
      <c r="F54" s="85"/>
      <c r="G54" s="85"/>
      <c r="H54" s="85"/>
      <c r="I54" s="85"/>
      <c r="J54" s="114">
        <v>33000</v>
      </c>
      <c r="K54" s="115">
        <v>8656</v>
      </c>
    </row>
    <row r="55" spans="3:11" ht="12.75">
      <c r="C55" s="81" t="s">
        <v>215</v>
      </c>
      <c r="D55" s="81"/>
      <c r="E55" s="81"/>
      <c r="F55" s="81"/>
      <c r="G55" s="81"/>
      <c r="H55" s="81"/>
      <c r="I55" s="81"/>
      <c r="J55" s="116">
        <v>0</v>
      </c>
      <c r="K55" s="117">
        <v>66</v>
      </c>
    </row>
    <row r="56" spans="3:11" ht="12.75">
      <c r="C56" s="81" t="s">
        <v>216</v>
      </c>
      <c r="D56" s="85"/>
      <c r="E56" s="85"/>
      <c r="F56" s="85"/>
      <c r="G56" s="85"/>
      <c r="H56" s="85"/>
      <c r="I56" s="85"/>
      <c r="J56" s="115">
        <v>498</v>
      </c>
      <c r="K56" s="117">
        <v>30046</v>
      </c>
    </row>
    <row r="57" spans="3:11" ht="12.75">
      <c r="C57" s="85" t="s">
        <v>217</v>
      </c>
      <c r="D57" s="85"/>
      <c r="E57" s="85"/>
      <c r="F57" s="85"/>
      <c r="G57" s="85"/>
      <c r="H57" s="85"/>
      <c r="I57" s="85"/>
      <c r="J57" s="114">
        <v>0</v>
      </c>
      <c r="K57" s="115">
        <v>-5000</v>
      </c>
    </row>
    <row r="58" spans="2:11" ht="12.75">
      <c r="B58" s="97"/>
      <c r="C58" s="97" t="s">
        <v>218</v>
      </c>
      <c r="D58" s="97"/>
      <c r="E58" s="97"/>
      <c r="F58" s="97"/>
      <c r="G58" s="97"/>
      <c r="H58" s="97"/>
      <c r="I58" s="97"/>
      <c r="J58" s="115">
        <v>0</v>
      </c>
      <c r="K58" s="114">
        <v>-3722</v>
      </c>
    </row>
    <row r="59" spans="3:11" ht="12.75">
      <c r="C59" s="98" t="s">
        <v>219</v>
      </c>
      <c r="J59" s="117">
        <v>-3203</v>
      </c>
      <c r="K59" s="117">
        <v>2954</v>
      </c>
    </row>
    <row r="60" spans="3:11" ht="13.5" thickBot="1">
      <c r="C60" s="98" t="s">
        <v>220</v>
      </c>
      <c r="J60" s="118">
        <f>SUM(J54:J59)</f>
        <v>30295</v>
      </c>
      <c r="K60" s="118">
        <f>SUM(K54:K59)</f>
        <v>33000</v>
      </c>
    </row>
    <row r="61" ht="12.75">
      <c r="M61" s="119"/>
    </row>
    <row r="63" spans="1:2" ht="12.75">
      <c r="A63" s="102" t="s">
        <v>221</v>
      </c>
      <c r="B63" s="103" t="s">
        <v>222</v>
      </c>
    </row>
    <row r="64" spans="1:2" ht="12.75">
      <c r="A64" s="102"/>
      <c r="B64" s="98" t="s">
        <v>223</v>
      </c>
    </row>
    <row r="67" spans="1:2" ht="12.75">
      <c r="A67" s="102" t="s">
        <v>75</v>
      </c>
      <c r="B67" s="103" t="s">
        <v>74</v>
      </c>
    </row>
    <row r="68" spans="10:11" ht="12.75">
      <c r="J68" s="110" t="s">
        <v>178</v>
      </c>
      <c r="K68" s="110" t="s">
        <v>178</v>
      </c>
    </row>
    <row r="69" spans="10:11" ht="12.75">
      <c r="J69" s="111" t="s">
        <v>152</v>
      </c>
      <c r="K69" s="113" t="s">
        <v>179</v>
      </c>
    </row>
    <row r="70" spans="1:11" ht="12.75">
      <c r="A70" s="104" t="s">
        <v>224</v>
      </c>
      <c r="B70" s="120" t="s">
        <v>225</v>
      </c>
      <c r="J70" s="110" t="s">
        <v>48</v>
      </c>
      <c r="K70" s="110" t="s">
        <v>48</v>
      </c>
    </row>
    <row r="71" ht="12.75">
      <c r="B71" s="98" t="s">
        <v>226</v>
      </c>
    </row>
    <row r="72" spans="3:12" ht="12.75">
      <c r="C72" s="98" t="s">
        <v>227</v>
      </c>
      <c r="J72" s="121">
        <v>163</v>
      </c>
      <c r="K72" s="121">
        <v>283</v>
      </c>
      <c r="L72" s="105"/>
    </row>
    <row r="73" spans="3:12" ht="12.75">
      <c r="C73" s="98" t="s">
        <v>228</v>
      </c>
      <c r="J73" s="121">
        <v>12000</v>
      </c>
      <c r="K73" s="121">
        <v>12000</v>
      </c>
      <c r="L73" s="105"/>
    </row>
    <row r="74" spans="3:12" ht="12.75">
      <c r="C74" s="81" t="s">
        <v>229</v>
      </c>
      <c r="D74" s="81"/>
      <c r="E74" s="81"/>
      <c r="F74" s="81"/>
      <c r="G74" s="81"/>
      <c r="H74" s="81"/>
      <c r="I74" s="81"/>
      <c r="J74" s="89">
        <v>5000</v>
      </c>
      <c r="K74" s="122">
        <v>5000</v>
      </c>
      <c r="L74" s="105"/>
    </row>
    <row r="75" spans="3:11" ht="12.75">
      <c r="C75" s="81"/>
      <c r="D75" s="81"/>
      <c r="E75" s="81"/>
      <c r="F75" s="81"/>
      <c r="G75" s="81"/>
      <c r="H75" s="81"/>
      <c r="I75" s="81"/>
      <c r="J75" s="90">
        <f>SUM(J72:J74)</f>
        <v>17163</v>
      </c>
      <c r="K75" s="121">
        <f>SUM(K72:K74)</f>
        <v>17283</v>
      </c>
    </row>
    <row r="76" spans="2:11" ht="12.75">
      <c r="B76" s="98" t="s">
        <v>230</v>
      </c>
      <c r="C76" s="81"/>
      <c r="D76" s="81"/>
      <c r="E76" s="81"/>
      <c r="F76" s="81"/>
      <c r="G76" s="81"/>
      <c r="H76" s="81"/>
      <c r="I76" s="81"/>
      <c r="J76" s="88"/>
      <c r="K76" s="105"/>
    </row>
    <row r="77" spans="3:12" ht="12.75">
      <c r="C77" s="81" t="s">
        <v>231</v>
      </c>
      <c r="D77" s="81"/>
      <c r="E77" s="81"/>
      <c r="F77" s="81"/>
      <c r="G77" s="81"/>
      <c r="H77" s="81"/>
      <c r="I77" s="81"/>
      <c r="J77" s="88">
        <v>60000</v>
      </c>
      <c r="K77" s="105">
        <v>60000</v>
      </c>
      <c r="L77" s="105"/>
    </row>
    <row r="78" spans="3:11" ht="13.5" thickBot="1">
      <c r="C78" s="81"/>
      <c r="D78" s="81"/>
      <c r="E78" s="81"/>
      <c r="F78" s="81"/>
      <c r="G78" s="81"/>
      <c r="H78" s="81"/>
      <c r="I78" s="81"/>
      <c r="J78" s="91">
        <f>SUM(J75:J77)</f>
        <v>77163</v>
      </c>
      <c r="K78" s="123">
        <f>SUM(K75:K77)</f>
        <v>77283</v>
      </c>
    </row>
    <row r="79" spans="3:11" ht="7.5" customHeight="1">
      <c r="C79" s="81"/>
      <c r="D79" s="81"/>
      <c r="E79" s="81"/>
      <c r="F79" s="81"/>
      <c r="G79" s="81"/>
      <c r="H79" s="81"/>
      <c r="I79" s="81"/>
      <c r="J79" s="90"/>
      <c r="K79" s="121"/>
    </row>
    <row r="80" spans="1:11" ht="12.75">
      <c r="A80" s="104" t="s">
        <v>232</v>
      </c>
      <c r="B80" s="120" t="s">
        <v>233</v>
      </c>
      <c r="C80" s="81"/>
      <c r="D80" s="81"/>
      <c r="E80" s="81"/>
      <c r="F80" s="81"/>
      <c r="G80" s="81"/>
      <c r="H80" s="81"/>
      <c r="I80" s="81"/>
      <c r="J80" s="88"/>
      <c r="K80" s="105"/>
    </row>
    <row r="81" spans="2:11" ht="12.75">
      <c r="B81" s="98" t="s">
        <v>226</v>
      </c>
      <c r="C81" s="81"/>
      <c r="D81" s="81"/>
      <c r="E81" s="81"/>
      <c r="F81" s="81"/>
      <c r="G81" s="81"/>
      <c r="H81" s="81"/>
      <c r="I81" s="81"/>
      <c r="J81" s="88"/>
      <c r="K81" s="105"/>
    </row>
    <row r="82" spans="3:12" ht="12.75">
      <c r="C82" s="81" t="s">
        <v>227</v>
      </c>
      <c r="D82" s="81"/>
      <c r="E82" s="81"/>
      <c r="F82" s="81"/>
      <c r="G82" s="81"/>
      <c r="H82" s="81"/>
      <c r="I82" s="81"/>
      <c r="J82" s="88">
        <v>639</v>
      </c>
      <c r="K82" s="105">
        <v>364</v>
      </c>
      <c r="L82" s="105"/>
    </row>
    <row r="83" spans="3:12" ht="12.75">
      <c r="C83" s="81" t="s">
        <v>229</v>
      </c>
      <c r="D83" s="81"/>
      <c r="E83" s="81"/>
      <c r="F83" s="81"/>
      <c r="G83" s="81"/>
      <c r="H83" s="81"/>
      <c r="I83" s="81"/>
      <c r="J83" s="88">
        <v>40000</v>
      </c>
      <c r="K83" s="105">
        <v>40000</v>
      </c>
      <c r="L83" s="105"/>
    </row>
    <row r="84" spans="3:11" ht="12.75">
      <c r="C84" s="81"/>
      <c r="D84" s="81"/>
      <c r="E84" s="81"/>
      <c r="F84" s="81"/>
      <c r="G84" s="81"/>
      <c r="H84" s="81"/>
      <c r="I84" s="81"/>
      <c r="J84" s="124">
        <f>SUM(J82:J83)</f>
        <v>40639</v>
      </c>
      <c r="K84" s="112">
        <f>SUM(K82:K83)</f>
        <v>40364</v>
      </c>
    </row>
    <row r="85" spans="2:11" ht="13.5" thickBot="1">
      <c r="B85" s="98" t="s">
        <v>234</v>
      </c>
      <c r="J85" s="123">
        <f>J78+J84</f>
        <v>117802</v>
      </c>
      <c r="K85" s="123">
        <f>K78+K84</f>
        <v>117647</v>
      </c>
    </row>
    <row r="86" ht="8.25" customHeight="1"/>
    <row r="87" spans="1:2" ht="12.75">
      <c r="A87" s="104" t="s">
        <v>235</v>
      </c>
      <c r="B87" s="120" t="s">
        <v>236</v>
      </c>
    </row>
    <row r="88" ht="12.75"/>
    <row r="89" ht="12.75"/>
    <row r="90" spans="1:3" ht="12.75">
      <c r="A90" s="102" t="s">
        <v>237</v>
      </c>
      <c r="B90" s="103" t="s">
        <v>238</v>
      </c>
      <c r="C90" s="103"/>
    </row>
    <row r="91" ht="12.75"/>
    <row r="92" ht="12.75"/>
    <row r="93" ht="12.75"/>
    <row r="94" spans="1:2" ht="12.75">
      <c r="A94" s="102" t="s">
        <v>239</v>
      </c>
      <c r="B94" s="103" t="s">
        <v>240</v>
      </c>
    </row>
    <row r="95" ht="12.75"/>
    <row r="96" ht="12.75"/>
    <row r="97" ht="12.75">
      <c r="B97" s="98" t="s">
        <v>224</v>
      </c>
    </row>
    <row r="98" ht="12.75"/>
    <row r="99" ht="12.75"/>
    <row r="100" ht="12.75"/>
    <row r="101" ht="12.75"/>
    <row r="102" ht="12.75">
      <c r="B102" s="98" t="s">
        <v>232</v>
      </c>
    </row>
    <row r="103" ht="12.75"/>
    <row r="104" ht="12.75"/>
    <row r="105" ht="12.75"/>
    <row r="106" ht="12.75"/>
    <row r="107" ht="12.75"/>
    <row r="108" spans="1:2" ht="12.75">
      <c r="A108" s="102" t="s">
        <v>241</v>
      </c>
      <c r="B108" s="103" t="s">
        <v>242</v>
      </c>
    </row>
    <row r="109" spans="10:11" ht="12.75">
      <c r="J109" s="110" t="s">
        <v>178</v>
      </c>
      <c r="K109" s="110" t="s">
        <v>178</v>
      </c>
    </row>
    <row r="110" spans="2:11" ht="12.75">
      <c r="B110" s="98" t="s">
        <v>243</v>
      </c>
      <c r="J110" s="111" t="s">
        <v>152</v>
      </c>
      <c r="K110" s="111" t="s">
        <v>179</v>
      </c>
    </row>
    <row r="111" spans="10:11" ht="12.75">
      <c r="J111" s="110" t="s">
        <v>48</v>
      </c>
      <c r="K111" s="110" t="s">
        <v>48</v>
      </c>
    </row>
    <row r="113" ht="12.75">
      <c r="B113" s="98" t="s">
        <v>244</v>
      </c>
    </row>
    <row r="114" spans="2:11" ht="12.75">
      <c r="B114" s="125" t="s">
        <v>245</v>
      </c>
      <c r="J114" s="117">
        <v>238490</v>
      </c>
      <c r="K114" s="117">
        <v>225210</v>
      </c>
    </row>
    <row r="115" spans="2:11" ht="12.75">
      <c r="B115" s="125" t="s">
        <v>246</v>
      </c>
      <c r="J115" s="126">
        <v>-5639</v>
      </c>
      <c r="K115" s="126">
        <v>-5340</v>
      </c>
    </row>
    <row r="116" spans="10:11" ht="12.75">
      <c r="J116" s="117">
        <f>SUM(J112:J115)</f>
        <v>232851</v>
      </c>
      <c r="K116" s="117">
        <f>SUM(K112:K115)</f>
        <v>219870</v>
      </c>
    </row>
    <row r="117" spans="2:11" ht="12.75">
      <c r="B117" s="98" t="s">
        <v>247</v>
      </c>
      <c r="J117" s="117"/>
      <c r="K117" s="117"/>
    </row>
    <row r="118" spans="2:11" ht="12.75">
      <c r="B118" s="125" t="s">
        <v>245</v>
      </c>
      <c r="J118" s="126">
        <v>-2009</v>
      </c>
      <c r="K118" s="126">
        <v>-2008</v>
      </c>
    </row>
    <row r="119" spans="10:11" ht="12.75">
      <c r="J119" s="117">
        <f>SUM(J116:J118)</f>
        <v>230842</v>
      </c>
      <c r="K119" s="117">
        <f>SUM(K116:K118)</f>
        <v>217862</v>
      </c>
    </row>
    <row r="120" spans="2:11" ht="12.75">
      <c r="B120" s="98" t="s">
        <v>248</v>
      </c>
      <c r="J120" s="117">
        <v>-86388</v>
      </c>
      <c r="K120" s="117">
        <v>-83543</v>
      </c>
    </row>
    <row r="121" spans="2:11" ht="13.5" thickBot="1">
      <c r="B121" s="98" t="s">
        <v>249</v>
      </c>
      <c r="J121" s="118">
        <f>SUM(J119:J120)</f>
        <v>144454</v>
      </c>
      <c r="K121" s="118">
        <f>SUM(K119:K120)</f>
        <v>134319</v>
      </c>
    </row>
    <row r="123" spans="1:3" ht="12.75">
      <c r="A123" s="102" t="s">
        <v>250</v>
      </c>
      <c r="B123" s="103" t="s">
        <v>251</v>
      </c>
      <c r="C123" s="103"/>
    </row>
    <row r="124" ht="12.75"/>
    <row r="125" ht="12.75"/>
    <row r="126" ht="12.75"/>
    <row r="131" spans="1:2" ht="12.75">
      <c r="A131" s="102" t="s">
        <v>252</v>
      </c>
      <c r="B131" s="103" t="s">
        <v>253</v>
      </c>
    </row>
    <row r="133" ht="12.75"/>
    <row r="134" ht="12.75"/>
    <row r="135" ht="12.75"/>
    <row r="136" spans="8:11" ht="12.75">
      <c r="H136" s="135" t="s">
        <v>151</v>
      </c>
      <c r="I136" s="135"/>
      <c r="J136" s="135" t="s">
        <v>113</v>
      </c>
      <c r="K136" s="135"/>
    </row>
    <row r="137" spans="8:11" ht="12.75">
      <c r="H137" s="111" t="s">
        <v>152</v>
      </c>
      <c r="I137" s="113" t="s">
        <v>153</v>
      </c>
      <c r="J137" s="111" t="s">
        <v>152</v>
      </c>
      <c r="K137" s="113" t="s">
        <v>153</v>
      </c>
    </row>
    <row r="138" spans="8:11" ht="12.75">
      <c r="H138" s="110" t="s">
        <v>48</v>
      </c>
      <c r="I138" s="110" t="s">
        <v>48</v>
      </c>
      <c r="J138" s="110" t="s">
        <v>48</v>
      </c>
      <c r="K138" s="110" t="s">
        <v>48</v>
      </c>
    </row>
    <row r="139" ht="12.75">
      <c r="C139" s="98" t="s">
        <v>254</v>
      </c>
    </row>
    <row r="140" spans="3:12" ht="13.5" thickBot="1">
      <c r="C140" s="98" t="s">
        <v>255</v>
      </c>
      <c r="H140" s="127">
        <v>8953</v>
      </c>
      <c r="I140" s="127">
        <v>4382</v>
      </c>
      <c r="J140" s="127">
        <v>12010</v>
      </c>
      <c r="K140" s="127">
        <v>9691</v>
      </c>
      <c r="L140" s="97"/>
    </row>
    <row r="142" spans="3:11" ht="12.75">
      <c r="C142" s="98" t="s">
        <v>256</v>
      </c>
      <c r="H142" s="105"/>
      <c r="I142" s="105"/>
      <c r="J142" s="105"/>
      <c r="K142" s="105"/>
    </row>
    <row r="143" spans="3:11" ht="13.5" thickBot="1">
      <c r="C143" s="98" t="s">
        <v>257</v>
      </c>
      <c r="H143" s="127">
        <v>100000</v>
      </c>
      <c r="I143" s="127">
        <v>100000</v>
      </c>
      <c r="J143" s="127">
        <v>100000</v>
      </c>
      <c r="K143" s="127">
        <v>100000</v>
      </c>
    </row>
    <row r="145" spans="8:11" ht="12.75">
      <c r="H145" s="128"/>
      <c r="I145" s="128"/>
      <c r="J145" s="128"/>
      <c r="K145" s="128"/>
    </row>
    <row r="146" spans="3:11" ht="13.5" thickBot="1">
      <c r="C146" s="98" t="s">
        <v>258</v>
      </c>
      <c r="H146" s="129">
        <f>H140/H143*100</f>
        <v>8.953</v>
      </c>
      <c r="I146" s="129">
        <f>I140/I143*100</f>
        <v>4.382</v>
      </c>
      <c r="J146" s="129">
        <f>J140/J143*100</f>
        <v>12.01</v>
      </c>
      <c r="K146" s="129">
        <f>K140/K143*100</f>
        <v>9.690999999999999</v>
      </c>
    </row>
    <row r="147" spans="10:11" ht="12.75">
      <c r="J147" s="128"/>
      <c r="K147" s="128"/>
    </row>
    <row r="148" spans="1:2" ht="12.75">
      <c r="A148" s="102" t="s">
        <v>269</v>
      </c>
      <c r="B148" s="103" t="s">
        <v>259</v>
      </c>
    </row>
    <row r="149" ht="12.75"/>
    <row r="150" ht="12.75"/>
    <row r="151" ht="12.75"/>
    <row r="153" ht="12.75">
      <c r="A153" s="98" t="s">
        <v>260</v>
      </c>
    </row>
    <row r="154" ht="12.75">
      <c r="A154" s="98" t="s">
        <v>261</v>
      </c>
    </row>
    <row r="155" ht="12.75">
      <c r="A155" s="98" t="s">
        <v>262</v>
      </c>
    </row>
    <row r="157" ht="12.75">
      <c r="A157" s="98" t="s">
        <v>263</v>
      </c>
    </row>
    <row r="158" ht="12.75">
      <c r="A158" s="98" t="s">
        <v>264</v>
      </c>
    </row>
    <row r="159" ht="12.75">
      <c r="A159" s="98"/>
    </row>
    <row r="160" ht="12.75">
      <c r="A160" s="98"/>
    </row>
    <row r="161" ht="12.75">
      <c r="A161" s="98"/>
    </row>
    <row r="163" ht="12.75">
      <c r="A163" s="98"/>
    </row>
    <row r="164" ht="12.75">
      <c r="A164" s="98"/>
    </row>
    <row r="165" ht="12.75">
      <c r="A165" s="98"/>
    </row>
    <row r="168" ht="12.75">
      <c r="A168" s="98"/>
    </row>
    <row r="169" ht="12.75">
      <c r="A169" s="98"/>
    </row>
  </sheetData>
  <sheetProtection/>
  <mergeCells count="4">
    <mergeCell ref="H31:I31"/>
    <mergeCell ref="J31:K31"/>
    <mergeCell ref="H136:I136"/>
    <mergeCell ref="J136:K136"/>
  </mergeCells>
  <printOptions/>
  <pageMargins left="1" right="0.7" top="0.5" bottom="0.5" header="0.3" footer="0.3"/>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Rusnidar</dc:creator>
  <cp:keywords/>
  <dc:description/>
  <cp:lastModifiedBy>kychoo</cp:lastModifiedBy>
  <cp:lastPrinted>2011-08-24T07:47:28Z</cp:lastPrinted>
  <dcterms:created xsi:type="dcterms:W3CDTF">2011-08-16T02:44:23Z</dcterms:created>
  <dcterms:modified xsi:type="dcterms:W3CDTF">2011-08-24T07:47:35Z</dcterms:modified>
  <cp:category/>
  <cp:version/>
  <cp:contentType/>
  <cp:contentStatus/>
</cp:coreProperties>
</file>